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8250" activeTab="1"/>
  </bookViews>
  <sheets>
    <sheet name="สรุปตัวบ่งชี้ " sheetId="1" r:id="rId1"/>
    <sheet name="งปม 54 (ภายใน)" sheetId="2" r:id="rId2"/>
    <sheet name="งปม 54 (นอก)" sheetId="3" r:id="rId3"/>
    <sheet name="ตีพิมพ์ (สมศ.5)" sheetId="4" r:id="rId4"/>
    <sheet name="นำไปใช้ประโยชน์ (สมศ6)" sheetId="5" r:id="rId5"/>
  </sheets>
  <externalReferences>
    <externalReference r:id="rId8"/>
  </externalReferences>
  <definedNames>
    <definedName name="_xlnm.Print_Titles" localSheetId="2">'งปม 54 (นอก)'!$1:$3</definedName>
    <definedName name="_xlnm.Print_Titles" localSheetId="1">'งปม 54 (ภายใน)'!$1:$3</definedName>
    <definedName name="_xlnm.Print_Titles" localSheetId="3">'ตีพิมพ์ (สมศ.5)'!$1:$5</definedName>
    <definedName name="_xlnm.Print_Titles" localSheetId="4">'นำไปใช้ประโยชน์ (สมศ6)'!$1:$3</definedName>
    <definedName name="_xlnm.Print_Titles" localSheetId="0">'สรุปตัวบ่งชี้ '!$1:$3</definedName>
  </definedNames>
  <calcPr fullCalcOnLoad="1"/>
</workbook>
</file>

<file path=xl/sharedStrings.xml><?xml version="1.0" encoding="utf-8"?>
<sst xmlns="http://schemas.openxmlformats.org/spreadsheetml/2006/main" count="459" uniqueCount="294">
  <si>
    <t>ลำดับ</t>
  </si>
  <si>
    <t>จำนวนเงิน</t>
  </si>
  <si>
    <t>งบประมาณ</t>
  </si>
  <si>
    <t>ผู้วิจัย</t>
  </si>
  <si>
    <t>วัน เดือน ปี</t>
  </si>
  <si>
    <t>ชื่องานวิจัย/สร้างสรรค์</t>
  </si>
  <si>
    <t>อ. วิเชษฐ  ยิ้มละมัย</t>
  </si>
  <si>
    <t>ดร. รวิภา  ยงประยูร</t>
  </si>
  <si>
    <t>อ. พงษ์ศักดิ์  อยู่มั่น</t>
  </si>
  <si>
    <t>อ. ณรงค์  เครือกันทา</t>
  </si>
  <si>
    <t>อ. อดุลย์  ทรายตัน</t>
  </si>
  <si>
    <t>จังหวัดลำปาง</t>
  </si>
  <si>
    <t>เล่ม</t>
  </si>
  <si>
    <t>ผศ. ไพจิตร  สุขสมบูรณ์</t>
  </si>
  <si>
    <t>อ. ศรายุทธ  มาลัย</t>
  </si>
  <si>
    <t>อ. ยุทธนา  ไวประเสริฐ</t>
  </si>
  <si>
    <t>อ. ประทิน ภูติทิพย์สุวรรณ</t>
  </si>
  <si>
    <t>อ. ชยานนท์  ทิพย์วังเมฆ</t>
  </si>
  <si>
    <t>ชื่อวารสาร</t>
  </si>
  <si>
    <t>จำนวน</t>
  </si>
  <si>
    <t>เรื่อง</t>
  </si>
  <si>
    <t>บาท</t>
  </si>
  <si>
    <t>รวม</t>
  </si>
  <si>
    <t>ระดับคะแนน</t>
  </si>
  <si>
    <t>เงินสนับสนุนงานวิจัยหรืองานสร้างสรรค์ต่อจำนวน</t>
  </si>
  <si>
    <t>อาจารย์หรืองานสร้างสรรค์</t>
  </si>
  <si>
    <t>จำนวนผลงานวิจัย</t>
  </si>
  <si>
    <t>งบบำรุงการศึกษา</t>
  </si>
  <si>
    <t>จำนวนเงิน/คน</t>
  </si>
  <si>
    <t>รายชื่อตัวบ่งชี้</t>
  </si>
  <si>
    <t>ตัวบ่งชี้</t>
  </si>
  <si>
    <t>การสังเคราะห์งานค้นคว้าพิเศษเทคโนโลยีก่อสร้าง</t>
  </si>
  <si>
    <t>เกี่ยวกับการแก้ไขปัญหาทางการเรียน</t>
  </si>
  <si>
    <t>อ. อาทิตย์ วังนัยกูล</t>
  </si>
  <si>
    <t>อ. สกล  จิโนสวัสดิ์</t>
  </si>
  <si>
    <t>การแก้ไขปัญหาเรื่องการเขียนเส้นในรายวิชาเขียน</t>
  </si>
  <si>
    <t>แบบอิเล็กทรอนิกส์และการออกแบบวงจรพิมพ์</t>
  </si>
  <si>
    <t>ชุดสาธิตการเชื่อมต่อไมโครคอนโทรลเลอร์ผ่าน</t>
  </si>
  <si>
    <t>โปรโตคอลโมบัส</t>
  </si>
  <si>
    <t>ระบบเผยแพร่ผลงานสัมมนานักศึกษาสาขาวิชา</t>
  </si>
  <si>
    <t>วิศวกรรมซอฟต์แวร์เพื่อเป็นศูนย์กลางการเรียนรู้</t>
  </si>
  <si>
    <t xml:space="preserve">การพัฒนาโปรแกรมสำหรับการคำนวณ PERT/CPM </t>
  </si>
  <si>
    <t xml:space="preserve">สำหรับการเรียนการสอนรายวิชา 5672601 </t>
  </si>
  <si>
    <t>การจัดการโครงการซอฟต์แวร์</t>
  </si>
  <si>
    <t>อ. ณิชา นภาพร จงกะสิกิจ</t>
  </si>
  <si>
    <t>27 พ.ย. 53</t>
  </si>
  <si>
    <t>การพัฒนาสื่อมัลติมีเดียเพื่อการเรียนรู้วิธีการสร้าง</t>
  </si>
  <si>
    <t>รูปทางเลขาคณิต  สำหรับการเรียนการสอน</t>
  </si>
  <si>
    <t>รายวิชา 5672102 คอมพิวเตอร์กราฟฟิกพื้นฐาน</t>
  </si>
  <si>
    <t>อ. สลิล  ศรีมากรณ์</t>
  </si>
  <si>
    <t>บทเรียนโมดูลช่วยฝึกความสามารถแบบอิงเกณฑ์</t>
  </si>
  <si>
    <t>รายวิชา 5672402  การวางแผนและการจัดการ</t>
  </si>
  <si>
    <t>เครือข่ายในองค์กร ออนไลน์</t>
  </si>
  <si>
    <t>อ. ศักดิ์ชัย  ศรีปากรณ์</t>
  </si>
  <si>
    <t>ประสิทธิภาพของสื่อหนังสืออิเล็กทรอนิกส์รายวิชา</t>
  </si>
  <si>
    <t>5584705  เครือข่ายไมโครคอมพิวเตอร์เพื่อแก้ปัญหา</t>
  </si>
  <si>
    <t>การเรียนเรื่อง การติดตั้งและการดูแลเครื่อง</t>
  </si>
  <si>
    <t>คอมพิวเตอร์แม่ข่าย</t>
  </si>
  <si>
    <t>อ. นราธิป  วงษ์ปัน</t>
  </si>
  <si>
    <t>การศึกษาปัจจัยที่มีอิทธิพลต่อผลสัมฤทธิ์ทางการเรียน</t>
  </si>
  <si>
    <t>รายวิชากำลังวัตถุ</t>
  </si>
  <si>
    <t>การศึกษาพฤติกรรมค้นหาข้อมูลใน Search Engine</t>
  </si>
  <si>
    <t>ของนักศึกษาสาขาเทคโนโลยีคอมพิวเตอร์</t>
  </si>
  <si>
    <t>การพัฒนาการเรียนการสอนแบบผสมผสานรายวิชา</t>
  </si>
  <si>
    <t>เรขาศิลป์เบื้องต้นร่วมกับการสอนรายวิชาวัสดุ</t>
  </si>
  <si>
    <t>เซรามิกส์  เพื่อเพิ่มผลสัมฤทธิ์ทางการเรียนเรื่อง</t>
  </si>
  <si>
    <t>โครงสร้างดิน</t>
  </si>
  <si>
    <t>การพัฒนาสื่อการเรียนรู้ออนไลน์  วิชานิวเมติกส์</t>
  </si>
  <si>
    <t>และไฮดรอลิกส์ 1  หัวข้อ การใช้การควบคุมระบบ</t>
  </si>
  <si>
    <t>อ. ศุภวุฒิ   ผากา</t>
  </si>
  <si>
    <t>อ. สมพร  ติ๊บขัด</t>
  </si>
  <si>
    <t>การสร้างชุดทดลองเชื่อมต่อผ่านการควบคุมด้วย</t>
  </si>
  <si>
    <t>โปรแกรม LABVIEW ในรายวิชา  คอมพิวเตอร์ใน</t>
  </si>
  <si>
    <t>งานไฟฟ้า</t>
  </si>
  <si>
    <t>การพัฒนาสื่อการเรียนรู้ออนไลน์ วิชาคอมพิวเตอร์</t>
  </si>
  <si>
    <t>และการบำรุงรักษา  หัวข้อระบบปฏิบัติการ</t>
  </si>
  <si>
    <t>อ. ฐานันดร์ โต๊ะถม</t>
  </si>
  <si>
    <t>การศึกษาพฤติกรรมการเรียนรู้ของนักศึกษา</t>
  </si>
  <si>
    <t>สาขาวิชาเทคโนโลยีเซรามิกส์ ชั้นปีที่ 2 จากกิจกรรม</t>
  </si>
  <si>
    <t>การทำแผนที่ความคิด  รายวิชาการออกแบบ</t>
  </si>
  <si>
    <t>ผลิตภัณฑ์เซรามิกส์ 1 ภาคเรียนที่ 2/2553</t>
  </si>
  <si>
    <t>อ. ธิติมา คุณยศยิ่ง</t>
  </si>
  <si>
    <t>การสร้างแรงจูงใจใฝ่สัมฤทธิ์ในการสอบโดยการใช้</t>
  </si>
  <si>
    <t>คะแนนความก้าวหน้าของการสอบซ้ำในรายวิชา</t>
  </si>
  <si>
    <t>ดิจิตอล 1 ของนักศึกษาสาขาเทคโนโลยีอิเล็กทรอนิกส์</t>
  </si>
  <si>
    <t>ชั้นปีที่ 1  มหาวิทยาลัยราชภัฏลำปาง</t>
  </si>
  <si>
    <t>อ. จินตนา อำนาจกิติกร</t>
  </si>
  <si>
    <t>สถานะ</t>
  </si>
  <si>
    <t>ระบบมวลกฎหมายอาญาฉบับประชาชนบน iPad</t>
  </si>
  <si>
    <t>ระบบสารสนเทศการให้ข้อมูลร้านอาหารและสถานที่</t>
  </si>
  <si>
    <t>ท่องเที่ยวบนโทรศัพท์เคลื่อนที่ จังหวัดลำปาง</t>
  </si>
  <si>
    <t>การพัฒนาระบบการเงินสำหรับโรงเรียนประถมศึกษา</t>
  </si>
  <si>
    <t>การพัฒนาระบบสารสนเทศผลิตภัณฑ์ชุมชน (OTOP)</t>
  </si>
  <si>
    <t>บนโทรศัพท์เคลื่อนที่เขตอำเภอเมืองลำปาง</t>
  </si>
  <si>
    <t>อ. สลิล  โทไวยะ</t>
  </si>
  <si>
    <t>การพัฒนาระบบสารสนเทศบนแผนที่ออนไลน์ของ</t>
  </si>
  <si>
    <t>หอพักเครือข่ายมหาวิทยาลัยราชภัฏลำปาง</t>
  </si>
  <si>
    <t>การประยุกต์ระบบทรัพยากรองค์กรแบบเปิดเผยรหัส</t>
  </si>
  <si>
    <t>สำหรับผู้ประกอบการอุตสาหกรรมชำแหละเนื้อสุกร</t>
  </si>
  <si>
    <t>บ้านย่าเป้า  ต. ชมพู อ.เมือง จ. ลำปาง</t>
  </si>
  <si>
    <t>การประเมินวัฏจักรชีวิตของรถไฟฟ้าจากพลังงาน</t>
  </si>
  <si>
    <t>แสงอาทิตย์เปรียบเทียบกับรถไฟฟ้าพลังงานไฟฟ้า</t>
  </si>
  <si>
    <t>เครื่องวัดระดับซีเมนต์ในไซโล</t>
  </si>
  <si>
    <t>อ. ดอนสัน ปงผาบ</t>
  </si>
  <si>
    <t>การวางแผนการตัดเหล็กแผ่นด้วยโปรแกรมเชิง</t>
  </si>
  <si>
    <t>การทดลองเนื้อดินสำหรับเตรียมอุปกรณ์กรองน้ำ</t>
  </si>
  <si>
    <t>เซรามิกส์  เพื่อกรองน้ำบริโภค  โดยใช้กากดินรวม</t>
  </si>
  <si>
    <t>เป็นส่วนผสมเพื่อเพิ่มรูพรุนในเนื้อดิน</t>
  </si>
  <si>
    <t>การพัฒนาสื่อการสอนสำหรับการเรียนการสอน</t>
  </si>
  <si>
    <t>รายวิชา 5672501  การวิเคราะห์และออกแบบเชิง</t>
  </si>
  <si>
    <t xml:space="preserve">วัตถุ </t>
  </si>
  <si>
    <t>รหัสวิชา 5581107</t>
  </si>
  <si>
    <t>การปรับปรุงกระบวนการกะเทาะในเมล็ดแมคคาเมีย</t>
  </si>
  <si>
    <t>อ. นิวัติ  กิจไพศาลสกุล</t>
  </si>
  <si>
    <t>ถ่านอัดแท่งจากเปลือกในเมล็ด</t>
  </si>
  <si>
    <t>อ. เอกรัฐ  อินต๊ะวงศา</t>
  </si>
  <si>
    <t>การพัฒนาระบบงานอิเล็กทรอนิกส์สำหรับคณะ</t>
  </si>
  <si>
    <t>เทคโนโลยีอุตสาหกรรม มหาวิทยาลัยราชภัฏลำปาง</t>
  </si>
  <si>
    <t>พื้นที่จังหวัดลำปาง</t>
  </si>
  <si>
    <t>โครงการสร้างและพัฒนาประสิทธิภาพเครื่องอบแห้ง</t>
  </si>
  <si>
    <t>เมล็ดกาแฟพลังงานแสงอาทิตย์แบบผสมผสานชนิด</t>
  </si>
  <si>
    <t>อุโมงค์ของชุมชนบ้านใหม่พัฒนา จังหวัดลำปาง</t>
  </si>
  <si>
    <t>การใช้คอมพิวเตอร์เพื่อพัฒนาประสิทธิภาพการจัดการ</t>
  </si>
  <si>
    <t>ธุรกิจออนไลน์โรงงานรามา เซรามิกส์</t>
  </si>
  <si>
    <t>เรื่องการศึกษาหาปัจจัยที่เหมาะสมในการพัฒนารถ</t>
  </si>
  <si>
    <t>ต้นแบบประหยัดเชื้อเพลิงประเภทเครื่องยนต์สันดาป</t>
  </si>
  <si>
    <t>ภายใน</t>
  </si>
  <si>
    <t>ว่าที่ รต.ปฐมพงศ์ พรมมาบุญ</t>
  </si>
  <si>
    <t>เรื่องการสร้างและพัฒนาเครื่องเขย่าขวดยาสำหรับ</t>
  </si>
  <si>
    <t>โรงพยาบาลในจังหวัดลำปาง</t>
  </si>
  <si>
    <t>เรื่องแนวทางการเพิ่มผลิตภาพกลุ่มผลิตภัณฑ์กะลา</t>
  </si>
  <si>
    <t>มะพร้าว  ต. ปงยางคก อ. ห้างฉัตร จ.ลำปาง</t>
  </si>
  <si>
    <t>เรื่องพฤติกรรมการรับน้ำหนักบรรทุกและอายุการใช้</t>
  </si>
  <si>
    <t>งานของโครงสร้างสะพานคอนกรีตเสริมเหล็ก</t>
  </si>
  <si>
    <t>(กรณีศึกษา : สะพานรัชดาภิเษก อ. เมือง จ.ลำปาง)</t>
  </si>
  <si>
    <t>เรื่องเสถียรภาพฐานรากแผ่ซึ่งลอยน้ำได้กรณี</t>
  </si>
  <si>
    <t>ประสบภัยพิบัติ</t>
  </si>
  <si>
    <t>เรื่องความสัมพันธ์ของปริมาณวัสดุมวลรวมในงาน</t>
  </si>
  <si>
    <t>โครงสร้างคอนกรีตเสริมเหล็กสำหรับอาคารพักอาศัย</t>
  </si>
  <si>
    <t>2 ชั้น</t>
  </si>
  <si>
    <t>อ. ธชนม์  ก้าวสมบูรณ์</t>
  </si>
  <si>
    <t>การผลิตตัวเรือนชิ้นทดสอบด้วยพลาสติกจากเศษ</t>
  </si>
  <si>
    <t>ขวดนมเปรี้ยว</t>
  </si>
  <si>
    <t>อ. ประสงค์  หน่อแก้ว</t>
  </si>
  <si>
    <t>การพัฒนาเครื่องผนึกวาล์วระบายความร้อนสำหรับ</t>
  </si>
  <si>
    <t>บรรจุภัณฑ์เมล็ดกาแฟสด</t>
  </si>
  <si>
    <t>การสร้างเครื่องย่อยขวดพลาสติก</t>
  </si>
  <si>
    <t>ผศ. นิลวัฒน์  พัฒนพงษ์</t>
  </si>
  <si>
    <t>การออกแบบและสร้างเครื่องต้นแบบเครื่องดูดน้ำลาย</t>
  </si>
  <si>
    <t>อัตโนมัติสำหรับโรงพยาบาลชุมชน</t>
  </si>
  <si>
    <t>อ. ศุภวุฒิ  ผากา</t>
  </si>
  <si>
    <t>อ. ธานินทร์  คูพูนทรัพย์</t>
  </si>
  <si>
    <t>เครื่องช่วยวัดฟังจังหวะการเต้นหัวใจด้วยระบบ</t>
  </si>
  <si>
    <t>อิเล็กทรอนิกส์</t>
  </si>
  <si>
    <t>การออกแบบและสร้างเครื่องนวดข้าวอัตโนมัติแบบ</t>
  </si>
  <si>
    <t>รักษาฟางข้าว</t>
  </si>
  <si>
    <t>การพัฒนาประสิทธิภาพกระบวนการผลิตกางเกงเวส</t>
  </si>
  <si>
    <t>ในโรงงานอุตสาหกรรมเสื้อผ้าสำเร็จรูป กรณีศึกษา</t>
  </si>
  <si>
    <t>บริษัท นอร์ทเทิร์น แอทไทร์ จำกัด</t>
  </si>
  <si>
    <t>อ. จักรกฤษณ์  ฮั่นยะลา</t>
  </si>
  <si>
    <t>การใช้กากดินขาวลำปางเป็นส่วนผสมในการผลิต</t>
  </si>
  <si>
    <t>ผลิตภัณฑ์เครื่องปั้นดินเผาชุมชนบ้านม่อนเขาแก้ว</t>
  </si>
  <si>
    <t>จำกัด</t>
  </si>
  <si>
    <t>การจัดการเรียนรู้เพื่อพัฒนาระดับสนับสนุนการ</t>
  </si>
  <si>
    <t>ตัดสินใจสำหรับผู้บริหารมหาวิทยาลัยราชภัฏด้วยการ</t>
  </si>
  <si>
    <t>ใช้ฐานตัวแบบการชักเหตุผล</t>
  </si>
  <si>
    <t>ผศ. นพนันท์  สุขสมบูรณ์</t>
  </si>
  <si>
    <t>ความคาดหวังของนักศึกษาที่เข้าศึกษาต่อในสาขาวิชา</t>
  </si>
  <si>
    <t>เทคโนโลยีโยธา</t>
  </si>
  <si>
    <t>งบนอก</t>
  </si>
  <si>
    <t>งบแผ่นดิน</t>
  </si>
  <si>
    <t>ในชุมชนตำบลบ้านดง อำเภอแม่เมาะ จังหวัดลำปาง</t>
  </si>
  <si>
    <t>คุณภาพน้ำที่เหมาะสมสำหรับอุปโภคบริโภคของคน</t>
  </si>
  <si>
    <t>แนวทางการสร้างการเรียนรู้เพื่อการบริหารจัดการ</t>
  </si>
  <si>
    <t>รายชื่อผลงานวิจัย ประจำปีงบประมาณ 2554</t>
  </si>
  <si>
    <t>งปม</t>
  </si>
  <si>
    <t>บกศ.</t>
  </si>
  <si>
    <t>อ.ธชนม์  ก้าวสมบูรณ์</t>
  </si>
  <si>
    <t>อ. ธรรมรัฐ  ปานคำ</t>
  </si>
  <si>
    <t>(วิจัยร่วมอีก 6 คน)</t>
  </si>
  <si>
    <t>กองทุนสนับสนุนการวิจัย</t>
  </si>
  <si>
    <t>(จำนวนเงิน</t>
  </si>
  <si>
    <t>105,650 บาท)</t>
  </si>
  <si>
    <t>24,700 บาท)</t>
  </si>
  <si>
    <t>งบ งปม.</t>
  </si>
  <si>
    <t>งบ บ.กศ.</t>
  </si>
  <si>
    <t>จำนวนอาจารย์ (ไม่รวมศึกษาต่อ) :</t>
  </si>
  <si>
    <t>ทุนอุดหนุนวิจัยโครงการ</t>
  </si>
  <si>
    <t>ส่งเสริมวิจัยในอุดมศึกษา</t>
  </si>
  <si>
    <t>สัญญา</t>
  </si>
  <si>
    <t>ประเภท</t>
  </si>
  <si>
    <t>การบริหารจัดการน้ำเพื่อผลกระทบการขาด</t>
  </si>
  <si>
    <t>แคลนน้ำเพื่อการอุปโภคบริโภค ตำบลบ้านดง</t>
  </si>
  <si>
    <t>อำเภอแม่เมาะ  จังหวัดลำปาง</t>
  </si>
  <si>
    <t>14-17 ม.ค. 54</t>
  </si>
  <si>
    <t>การนำเสนอผลงานวิจัยเพื่อการพัฒนาเชิง</t>
  </si>
  <si>
    <t xml:space="preserve">พื้นที่ การประชุมวิชาการระดับชาติ </t>
  </si>
  <si>
    <t>มหาวิทยาลัยราชภัฏ ครั้งที่ 2</t>
  </si>
  <si>
    <t>อ. ศิริมา  เอมวงษ์</t>
  </si>
  <si>
    <t>อ. อาทิตย์  วังนัยกูล</t>
  </si>
  <si>
    <t>ปัจจัยที่มีความสัมพันธ์กับผลสัมฤทธิ์ทางการเรียน</t>
  </si>
  <si>
    <t>รายวิชาการออกแบบโครงสร้างคอนกรีตเสริมเหล็ก</t>
  </si>
  <si>
    <t>การพัฒนาความก้าวหน้าในการทำงานด้วยการเรียนรู้</t>
  </si>
  <si>
    <t>แบบร่วมมือด้วยกระบวนการแบบเพื่อนช่วยเพื่อน</t>
  </si>
  <si>
    <t>การสอนโดยการฝึกและปฏิบัติเพื่อเพิ่มทักษะการใช้</t>
  </si>
  <si>
    <t>กล้องระดับแบบอัตโนมัติ</t>
  </si>
  <si>
    <t>การทดลองเปรียบเทียบลักษณะทางกายภาพหลังเผา</t>
  </si>
  <si>
    <t>ระหว่างการใช้กากดินขาวกับหินเขี้ยวหนุมานใน</t>
  </si>
  <si>
    <t>เคลือบใส อุณหภูมิ 1250 องศาเซลเซียส บรรยากาศ</t>
  </si>
  <si>
    <t>ออกซิเดชั่น</t>
  </si>
  <si>
    <t>รานตัวของเคลือบแตกลายงาเพื่อการเรียนการสอน</t>
  </si>
  <si>
    <t>การเปรียบเทียบผลของชั่วโมงการบดต่อปริมาณการ</t>
  </si>
  <si>
    <t>ในรายวิชาวัสดุเซรามิกส์</t>
  </si>
  <si>
    <t>การสร้างชุดทดลองวงกรองความถี่ด้วย วงจรขยาย</t>
  </si>
  <si>
    <t>ความแบบถ่ายโอนในรายวิชา ปฏิบัติวิศวกรรม</t>
  </si>
  <si>
    <t>อิเล็กทรอนิกส์ 2 รหัสวิชา 5583109</t>
  </si>
  <si>
    <t>การพัฒนาผลสัมฤทธิ์ทางการเรียนรายวิชาฟิสิกส์</t>
  </si>
  <si>
    <t>ช่างอุตสาหกรรมของนักศึกษาคณะเทคโนโลยี</t>
  </si>
  <si>
    <t>อุตสาหกรรม ด้วยนวัตกรรมรถต้นแบบประหยัด</t>
  </si>
  <si>
    <t>เชื้อเพลิง "SPEED ONE"</t>
  </si>
  <si>
    <t>การสร้างสื่อการเรียนการสอน ชุดแสดงองค์ประกอบ</t>
  </si>
  <si>
    <t>เชิงกายภาพของดิน</t>
  </si>
  <si>
    <t>หน้า</t>
  </si>
  <si>
    <t>2 ต.ค. 53 - มี.ค. 54</t>
  </si>
  <si>
    <t>วารสารวิชาการคณะเทคโนโลยีอุตสาหกรรม</t>
  </si>
  <si>
    <t>มหาวิทยาลัยราชภัฎลำปาง ปีที่ 3</t>
  </si>
  <si>
    <t>ฉบับที่ 2 ISSN 1960-5337</t>
  </si>
  <si>
    <t>การศึกษาความสัมพันธ์ระหว่างปริมาณน้ำในเขื่อน</t>
  </si>
  <si>
    <t>ภูมิพลกับปัจจัยที่ส่งผลกระทบต่อปริมาณการ</t>
  </si>
  <si>
    <t>กักน้ำ</t>
  </si>
  <si>
    <t>การออกแบบและสร้างเงื่อนไขควบคุม PID สำหรับ</t>
  </si>
  <si>
    <t>ควบคุมกระบวนการทางอุตสาหกรรมแบบ SCADA</t>
  </si>
  <si>
    <t>การออกแบบและพัฒนาเครื่องดูดน้ำลายแบบ</t>
  </si>
  <si>
    <t>อัตโนมัติ</t>
  </si>
  <si>
    <t>พฤติกรรมการเรียนรู้ของนักศึกษาสาขาวิชา</t>
  </si>
  <si>
    <t>เทคโนโลยีเซรามิกส์ ชั้นปีที่ 3 จากการทำสมาธิ</t>
  </si>
  <si>
    <t>ก่อนเรียนรายวิชาวิธีวิทยาการวิจัยเทคโนโลยี</t>
  </si>
  <si>
    <t>เซรามิกส์</t>
  </si>
  <si>
    <t>อ. ธิติมา  คุณยศยิ่ง</t>
  </si>
  <si>
    <t>ค่าน้ำหนัก</t>
  </si>
  <si>
    <t>จำนวนเรื่อง</t>
  </si>
  <si>
    <t>ร้อยละ</t>
  </si>
  <si>
    <t>สมศ. 5</t>
  </si>
  <si>
    <t>งานวิจัยหรืองานสร้างสรรค์ที่ได้รับการตีพิมพ์หรือ</t>
  </si>
  <si>
    <t xml:space="preserve">เผยแพร่ </t>
  </si>
  <si>
    <t>นำไปใช้ประโยชน์</t>
  </si>
  <si>
    <t>งานวิจัยหรืองานสร้างสรรค์ที่นำมาใช้ประโยชน์</t>
  </si>
  <si>
    <t>สมศ.6</t>
  </si>
  <si>
    <t>จำนวนอาจารย์ (รวมลาศึกษาต่อ) :</t>
  </si>
  <si>
    <t>อ. ธนวรกฤต  โอฬารธนพร</t>
  </si>
  <si>
    <t>ประกาศทุน</t>
  </si>
  <si>
    <t>ศึกษาการออกแบบสร้างชุดเก็บลม เพื่อใช้ประกอบ</t>
  </si>
  <si>
    <t>การทดลองในรายวิชา 5583402</t>
  </si>
  <si>
    <t>การประยุกต์ใช้เทคนิค Backword Design ในการ</t>
  </si>
  <si>
    <t>ออกแบบและจัดกิจกรรมการสอน Application</t>
  </si>
  <si>
    <t>การศึกษาสมบัตรทางกายภาพของเนื้อดินพื้นบ้าน</t>
  </si>
  <si>
    <t>ที่ผสมดินเบาในอุณหภูมิต่างกันระหว่าง 700-1100</t>
  </si>
  <si>
    <t>องศาเซลเซียส</t>
  </si>
  <si>
    <t>การแก้ปัญหาการเรียนรู้เรื่องวงจรเรโซแนนซ์</t>
  </si>
  <si>
    <t>โดยใช้บทเรียนเสริมทักษะแบบออนไลน์</t>
  </si>
  <si>
    <t>รอเล่ม</t>
  </si>
  <si>
    <t>การสร้างและหาประสิทธิภาพชุดสาธิต เรื่อง การต่อ</t>
  </si>
  <si>
    <t>วงจรไฟฟ้าเครื่องปรับอากาศ 3 เฟส</t>
  </si>
  <si>
    <t>อ. สันติ  วงศ์ใหญ่</t>
  </si>
  <si>
    <t>ส่วนผสมเนื้อดินในการเตรียมใส้กรองเซรามิก</t>
  </si>
  <si>
    <t>สำหรับกรองน้ำอุปโภค</t>
  </si>
  <si>
    <t>ม.ค.  - มิ.ย. 54</t>
  </si>
  <si>
    <t>วารสารวิจัย มหาวิทยาลัยราชภัฏพิบูล</t>
  </si>
  <si>
    <t xml:space="preserve"> สงคราม  ปีที่ 7  ฉบับที่ 13</t>
  </si>
  <si>
    <t>ISSN 1686-9974</t>
  </si>
  <si>
    <t>อ. ดอนสัน  ปงผาบ</t>
  </si>
  <si>
    <t>14 - 17 ม.ค. 54</t>
  </si>
  <si>
    <t>รายงานสืบเนื่องจากการประชุมวิชาการ</t>
  </si>
  <si>
    <t>ระดับชาติมหาวิทยาลัยราชภัฏครั้งที่ 2</t>
  </si>
  <si>
    <t>ISBN 978-374-9802-15-1</t>
  </si>
  <si>
    <t>การวิจัยพัฒนาท้องถิ่นเพื่อแผ่นดินไทย</t>
  </si>
  <si>
    <t>-</t>
  </si>
  <si>
    <t>เส้นตรงแบบเลขจำนวนเต็ม</t>
  </si>
  <si>
    <t>การสร้างและหาประสิทธิภาพชุดสื่อการสอน</t>
  </si>
  <si>
    <t>วิชาเทคโนโลยีเครื่องมือกล</t>
  </si>
  <si>
    <t>นิวแมติกส์และไฮดรอลิกส์อัตโนมัติ</t>
  </si>
  <si>
    <t>อ. ญาดา  เขื่อนใจ</t>
  </si>
  <si>
    <t>งานสร้างสรรค์</t>
  </si>
  <si>
    <t>ถ้วยเซรามิกส์ ชื่อ ชุดลายเส้นตามจินตนาการ</t>
  </si>
  <si>
    <t>Imaginary Lines</t>
  </si>
  <si>
    <t>อ. วินัย  ต๊ะแสง</t>
  </si>
  <si>
    <t>Thai Ceramic Awards 2011</t>
  </si>
  <si>
    <t>ชุดโต๊ะอาหาร / Dinner Set</t>
  </si>
  <si>
    <t>อ. อดุลย์ ทรายตัน</t>
  </si>
  <si>
    <t>คณะเทคโนโลยีอุตสาหกรรม</t>
  </si>
  <si>
    <t>รายชื่องานวิจัยหรืองานสร้างสรรค์ที่ได้รับการตีพิมพ์หรือเผยแพร่ ปี พ.ศ. 2554</t>
  </si>
  <si>
    <t>การเพิ่มประสิทธิภาพการแจ้งข่าวสารการเตือนภัย</t>
  </si>
  <si>
    <t>ของชุมชนด้วยวิทยุสื่อสารผ่านอินเตอร์เน็ต</t>
  </si>
  <si>
    <t>อ. สมพร ยืม 1 เล่ม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</si>
</sst>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[$-41E]d\ mmmm\ yyyy"/>
    <numFmt numFmtId="190" formatCode="[$-101041E]d\ mmm\ yy;@"/>
    <numFmt numFmtId="191" formatCode="0.0000"/>
    <numFmt numFmtId="192" formatCode="0.000"/>
    <numFmt numFmtId="193" formatCode="0.000000"/>
    <numFmt numFmtId="194" formatCode="0.00000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  <numFmt numFmtId="199" formatCode="0.0"/>
    <numFmt numFmtId="200" formatCode="0.00000000"/>
    <numFmt numFmtId="201" formatCode="0.0000000"/>
    <numFmt numFmtId="202" formatCode="0.0000000000"/>
    <numFmt numFmtId="203" formatCode="0.000000000"/>
  </numFmts>
  <fonts count="54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8"/>
      <name val="Arial"/>
      <family val="2"/>
    </font>
    <font>
      <u val="single"/>
      <sz val="16"/>
      <color indexed="12"/>
      <name val="TH SarabunPSK"/>
      <family val="2"/>
    </font>
    <font>
      <b/>
      <u val="single"/>
      <sz val="16"/>
      <color indexed="12"/>
      <name val="TH SarabunPSK"/>
      <family val="2"/>
    </font>
    <font>
      <b/>
      <sz val="16"/>
      <color indexed="51"/>
      <name val="TH SarabunPSK"/>
      <family val="2"/>
    </font>
    <font>
      <sz val="16"/>
      <color indexed="51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6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C00000"/>
      <name val="TH SarabunPSK"/>
      <family val="2"/>
    </font>
    <font>
      <b/>
      <u val="single"/>
      <sz val="16"/>
      <color theme="10"/>
      <name val="TH SarabunPSK"/>
      <family val="2"/>
    </font>
    <font>
      <u val="single"/>
      <sz val="16"/>
      <color theme="10"/>
      <name val="TH SarabunPSK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ck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15" fontId="1" fillId="0" borderId="1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188" fontId="1" fillId="0" borderId="0" xfId="38" applyNumberFormat="1" applyFont="1" applyAlignment="1">
      <alignment/>
    </xf>
    <xf numFmtId="15" fontId="1" fillId="0" borderId="13" xfId="0" applyNumberFormat="1" applyFont="1" applyBorder="1" applyAlignment="1">
      <alignment horizontal="center"/>
    </xf>
    <xf numFmtId="15" fontId="1" fillId="0" borderId="12" xfId="0" applyNumberFormat="1" applyFont="1" applyBorder="1" applyAlignment="1">
      <alignment horizontal="center"/>
    </xf>
    <xf numFmtId="188" fontId="2" fillId="0" borderId="0" xfId="38" applyNumberFormat="1" applyFont="1" applyAlignment="1">
      <alignment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88" fontId="2" fillId="0" borderId="10" xfId="38" applyNumberFormat="1" applyFont="1" applyBorder="1" applyAlignment="1">
      <alignment horizontal="center" vertical="center"/>
    </xf>
    <xf numFmtId="188" fontId="1" fillId="0" borderId="10" xfId="38" applyNumberFormat="1" applyFont="1" applyBorder="1" applyAlignment="1">
      <alignment horizontal="center"/>
    </xf>
    <xf numFmtId="188" fontId="1" fillId="0" borderId="13" xfId="38" applyNumberFormat="1" applyFont="1" applyBorder="1" applyAlignment="1">
      <alignment horizontal="center"/>
    </xf>
    <xf numFmtId="188" fontId="1" fillId="0" borderId="11" xfId="38" applyNumberFormat="1" applyFont="1" applyBorder="1" applyAlignment="1">
      <alignment horizontal="center"/>
    </xf>
    <xf numFmtId="188" fontId="1" fillId="0" borderId="12" xfId="38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188" fontId="2" fillId="0" borderId="11" xfId="38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15" fontId="1" fillId="0" borderId="12" xfId="0" applyNumberFormat="1" applyFont="1" applyFill="1" applyBorder="1" applyAlignment="1">
      <alignment horizontal="center"/>
    </xf>
    <xf numFmtId="188" fontId="1" fillId="0" borderId="12" xfId="38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15" fontId="1" fillId="0" borderId="13" xfId="0" applyNumberFormat="1" applyFont="1" applyFill="1" applyBorder="1" applyAlignment="1">
      <alignment horizontal="center"/>
    </xf>
    <xf numFmtId="188" fontId="1" fillId="0" borderId="13" xfId="38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shrinkToFit="1"/>
    </xf>
    <xf numFmtId="0" fontId="2" fillId="0" borderId="10" xfId="0" applyFont="1" applyBorder="1" applyAlignment="1">
      <alignment horizontal="center" shrinkToFit="1"/>
    </xf>
    <xf numFmtId="0" fontId="1" fillId="0" borderId="11" xfId="0" applyFont="1" applyBorder="1" applyAlignment="1">
      <alignment shrinkToFit="1"/>
    </xf>
    <xf numFmtId="0" fontId="1" fillId="0" borderId="12" xfId="0" applyFont="1" applyBorder="1" applyAlignment="1">
      <alignment shrinkToFit="1"/>
    </xf>
    <xf numFmtId="0" fontId="1" fillId="0" borderId="13" xfId="0" applyFont="1" applyBorder="1" applyAlignment="1">
      <alignment shrinkToFit="1"/>
    </xf>
    <xf numFmtId="0" fontId="1" fillId="0" borderId="0" xfId="0" applyFont="1" applyAlignment="1">
      <alignment horizontal="center" shrinkToFit="1"/>
    </xf>
    <xf numFmtId="0" fontId="1" fillId="0" borderId="0" xfId="0" applyNumberFormat="1" applyFont="1" applyAlignment="1">
      <alignment horizontal="center" shrinkToFit="1"/>
    </xf>
    <xf numFmtId="0" fontId="1" fillId="0" borderId="0" xfId="0" applyFont="1" applyAlignment="1">
      <alignment horizontal="left" shrinkToFit="1"/>
    </xf>
    <xf numFmtId="0" fontId="1" fillId="0" borderId="11" xfId="0" applyFont="1" applyBorder="1" applyAlignment="1">
      <alignment horizontal="center" shrinkToFit="1"/>
    </xf>
    <xf numFmtId="188" fontId="1" fillId="0" borderId="11" xfId="38" applyNumberFormat="1" applyFont="1" applyBorder="1" applyAlignment="1">
      <alignment shrinkToFit="1"/>
    </xf>
    <xf numFmtId="188" fontId="1" fillId="0" borderId="12" xfId="38" applyNumberFormat="1" applyFont="1" applyBorder="1" applyAlignment="1">
      <alignment shrinkToFit="1"/>
    </xf>
    <xf numFmtId="0" fontId="1" fillId="0" borderId="12" xfId="0" applyFont="1" applyBorder="1" applyAlignment="1">
      <alignment horizontal="left" shrinkToFit="1"/>
    </xf>
    <xf numFmtId="0" fontId="1" fillId="0" borderId="12" xfId="0" applyFont="1" applyBorder="1" applyAlignment="1">
      <alignment horizontal="center" shrinkToFit="1"/>
    </xf>
    <xf numFmtId="188" fontId="1" fillId="0" borderId="13" xfId="38" applyNumberFormat="1" applyFont="1" applyBorder="1" applyAlignment="1">
      <alignment shrinkToFit="1"/>
    </xf>
    <xf numFmtId="0" fontId="1" fillId="0" borderId="13" xfId="0" applyFont="1" applyBorder="1" applyAlignment="1">
      <alignment horizontal="center" shrinkToFit="1"/>
    </xf>
    <xf numFmtId="0" fontId="1" fillId="0" borderId="11" xfId="0" applyNumberFormat="1" applyFont="1" applyBorder="1" applyAlignment="1">
      <alignment horizontal="center" shrinkToFit="1"/>
    </xf>
    <xf numFmtId="0" fontId="1" fillId="0" borderId="12" xfId="0" applyNumberFormat="1" applyFont="1" applyBorder="1" applyAlignment="1">
      <alignment horizontal="center" shrinkToFit="1"/>
    </xf>
    <xf numFmtId="0" fontId="1" fillId="0" borderId="13" xfId="0" applyNumberFormat="1" applyFont="1" applyBorder="1" applyAlignment="1">
      <alignment horizontal="center" shrinkToFit="1"/>
    </xf>
    <xf numFmtId="2" fontId="1" fillId="0" borderId="10" xfId="0" applyNumberFormat="1" applyFont="1" applyBorder="1" applyAlignment="1">
      <alignment/>
    </xf>
    <xf numFmtId="0" fontId="2" fillId="0" borderId="15" xfId="0" applyFont="1" applyBorder="1" applyAlignment="1">
      <alignment horizontal="center" shrinkToFit="1"/>
    </xf>
    <xf numFmtId="0" fontId="2" fillId="33" borderId="13" xfId="0" applyFont="1" applyFill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/>
    </xf>
    <xf numFmtId="0" fontId="1" fillId="34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left"/>
    </xf>
    <xf numFmtId="0" fontId="1" fillId="34" borderId="11" xfId="0" applyFont="1" applyFill="1" applyBorder="1" applyAlignment="1">
      <alignment/>
    </xf>
    <xf numFmtId="188" fontId="1" fillId="34" borderId="11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188" fontId="1" fillId="34" borderId="13" xfId="0" applyNumberFormat="1" applyFont="1" applyFill="1" applyBorder="1" applyAlignment="1">
      <alignment horizontal="center"/>
    </xf>
    <xf numFmtId="188" fontId="1" fillId="34" borderId="13" xfId="0" applyNumberFormat="1" applyFont="1" applyFill="1" applyBorder="1" applyAlignment="1">
      <alignment/>
    </xf>
    <xf numFmtId="43" fontId="1" fillId="34" borderId="11" xfId="38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43" fontId="2" fillId="35" borderId="11" xfId="38" applyFont="1" applyFill="1" applyBorder="1" applyAlignment="1">
      <alignment/>
    </xf>
    <xf numFmtId="43" fontId="2" fillId="35" borderId="11" xfId="38" applyFont="1" applyFill="1" applyBorder="1" applyAlignment="1">
      <alignment horizontal="center"/>
    </xf>
    <xf numFmtId="2" fontId="2" fillId="35" borderId="11" xfId="0" applyNumberFormat="1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2" fillId="35" borderId="13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43" fontId="2" fillId="37" borderId="11" xfId="0" applyNumberFormat="1" applyFont="1" applyFill="1" applyBorder="1" applyAlignment="1">
      <alignment horizontal="center"/>
    </xf>
    <xf numFmtId="0" fontId="1" fillId="37" borderId="13" xfId="0" applyFont="1" applyFill="1" applyBorder="1" applyAlignment="1">
      <alignment/>
    </xf>
    <xf numFmtId="0" fontId="1" fillId="37" borderId="13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2" fillId="39" borderId="13" xfId="0" applyFont="1" applyFill="1" applyBorder="1" applyAlignment="1">
      <alignment horizontal="center"/>
    </xf>
    <xf numFmtId="0" fontId="6" fillId="0" borderId="11" xfId="34" applyFont="1" applyBorder="1" applyAlignment="1" applyProtection="1">
      <alignment shrinkToFit="1"/>
      <protection/>
    </xf>
    <xf numFmtId="0" fontId="6" fillId="0" borderId="12" xfId="34" applyFont="1" applyBorder="1" applyAlignment="1" applyProtection="1">
      <alignment shrinkToFit="1"/>
      <protection/>
    </xf>
    <xf numFmtId="0" fontId="6" fillId="0" borderId="13" xfId="34" applyFont="1" applyBorder="1" applyAlignment="1" applyProtection="1">
      <alignment shrinkToFit="1"/>
      <protection/>
    </xf>
    <xf numFmtId="0" fontId="6" fillId="0" borderId="12" xfId="34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7" fillId="0" borderId="10" xfId="34" applyFont="1" applyBorder="1" applyAlignment="1" applyProtection="1">
      <alignment horizontal="center" shrinkToFit="1"/>
      <protection/>
    </xf>
    <xf numFmtId="0" fontId="7" fillId="0" borderId="11" xfId="34" applyFont="1" applyBorder="1" applyAlignment="1" applyProtection="1">
      <alignment horizontal="center" shrinkToFit="1"/>
      <protection/>
    </xf>
    <xf numFmtId="188" fontId="6" fillId="0" borderId="12" xfId="34" applyNumberFormat="1" applyFont="1" applyFill="1" applyBorder="1" applyAlignment="1" applyProtection="1">
      <alignment horizontal="center"/>
      <protection/>
    </xf>
    <xf numFmtId="0" fontId="7" fillId="0" borderId="12" xfId="34" applyFont="1" applyBorder="1" applyAlignment="1" applyProtection="1">
      <alignment horizontal="center" shrinkToFit="1"/>
      <protection/>
    </xf>
    <xf numFmtId="0" fontId="7" fillId="0" borderId="13" xfId="34" applyFont="1" applyBorder="1" applyAlignment="1" applyProtection="1">
      <alignment horizontal="center" shrinkToFit="1"/>
      <protection/>
    </xf>
    <xf numFmtId="0" fontId="6" fillId="34" borderId="11" xfId="34" applyFont="1" applyFill="1" applyBorder="1" applyAlignment="1" applyProtection="1">
      <alignment horizontal="left"/>
      <protection/>
    </xf>
    <xf numFmtId="15" fontId="1" fillId="34" borderId="11" xfId="0" applyNumberFormat="1" applyFont="1" applyFill="1" applyBorder="1" applyAlignment="1">
      <alignment horizontal="center"/>
    </xf>
    <xf numFmtId="188" fontId="1" fillId="34" borderId="0" xfId="38" applyNumberFormat="1" applyFont="1" applyFill="1" applyAlignment="1">
      <alignment/>
    </xf>
    <xf numFmtId="188" fontId="1" fillId="34" borderId="11" xfId="38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6" fillId="34" borderId="13" xfId="34" applyFont="1" applyFill="1" applyBorder="1" applyAlignment="1" applyProtection="1">
      <alignment horizontal="left"/>
      <protection/>
    </xf>
    <xf numFmtId="0" fontId="1" fillId="34" borderId="13" xfId="0" applyNumberFormat="1" applyFont="1" applyFill="1" applyBorder="1" applyAlignment="1">
      <alignment horizontal="center"/>
    </xf>
    <xf numFmtId="188" fontId="1" fillId="34" borderId="13" xfId="38" applyNumberFormat="1" applyFont="1" applyFill="1" applyBorder="1" applyAlignment="1">
      <alignment/>
    </xf>
    <xf numFmtId="188" fontId="1" fillId="34" borderId="13" xfId="38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188" fontId="1" fillId="34" borderId="11" xfId="38" applyNumberFormat="1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6" fillId="34" borderId="12" xfId="34" applyFont="1" applyFill="1" applyBorder="1" applyAlignment="1" applyProtection="1">
      <alignment horizontal="left"/>
      <protection/>
    </xf>
    <xf numFmtId="0" fontId="1" fillId="34" borderId="12" xfId="0" applyNumberFormat="1" applyFont="1" applyFill="1" applyBorder="1" applyAlignment="1">
      <alignment horizontal="center"/>
    </xf>
    <xf numFmtId="188" fontId="1" fillId="34" borderId="12" xfId="38" applyNumberFormat="1" applyFont="1" applyFill="1" applyBorder="1" applyAlignment="1">
      <alignment/>
    </xf>
    <xf numFmtId="188" fontId="1" fillId="34" borderId="12" xfId="38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15" fontId="1" fillId="34" borderId="12" xfId="0" applyNumberFormat="1" applyFont="1" applyFill="1" applyBorder="1" applyAlignment="1">
      <alignment horizontal="center"/>
    </xf>
    <xf numFmtId="15" fontId="1" fillId="34" borderId="13" xfId="0" applyNumberFormat="1" applyFont="1" applyFill="1" applyBorder="1" applyAlignment="1">
      <alignment horizontal="center"/>
    </xf>
    <xf numFmtId="0" fontId="6" fillId="34" borderId="13" xfId="34" applyFont="1" applyFill="1" applyBorder="1" applyAlignment="1" applyProtection="1">
      <alignment/>
      <protection/>
    </xf>
    <xf numFmtId="49" fontId="1" fillId="34" borderId="11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vertical="center"/>
    </xf>
    <xf numFmtId="188" fontId="9" fillId="36" borderId="11" xfId="0" applyNumberFormat="1" applyFont="1" applyFill="1" applyBorder="1" applyAlignment="1">
      <alignment horizontal="center"/>
    </xf>
    <xf numFmtId="188" fontId="9" fillId="36" borderId="13" xfId="0" applyNumberFormat="1" applyFont="1" applyFill="1" applyBorder="1" applyAlignment="1">
      <alignment horizontal="center"/>
    </xf>
    <xf numFmtId="0" fontId="7" fillId="34" borderId="11" xfId="34" applyFont="1" applyFill="1" applyBorder="1" applyAlignment="1" applyProtection="1">
      <alignment horizontal="center" shrinkToFit="1"/>
      <protection/>
    </xf>
    <xf numFmtId="0" fontId="7" fillId="34" borderId="12" xfId="34" applyFont="1" applyFill="1" applyBorder="1" applyAlignment="1" applyProtection="1">
      <alignment horizontal="center" shrinkToFit="1"/>
      <protection/>
    </xf>
    <xf numFmtId="0" fontId="2" fillId="34" borderId="13" xfId="0" applyFont="1" applyFill="1" applyBorder="1" applyAlignment="1">
      <alignment horizontal="center" shrinkToFit="1"/>
    </xf>
    <xf numFmtId="188" fontId="1" fillId="34" borderId="16" xfId="38" applyNumberFormat="1" applyFont="1" applyFill="1" applyBorder="1" applyAlignment="1">
      <alignment/>
    </xf>
    <xf numFmtId="0" fontId="51" fillId="0" borderId="0" xfId="0" applyFont="1" applyAlignment="1">
      <alignment/>
    </xf>
    <xf numFmtId="0" fontId="2" fillId="0" borderId="0" xfId="0" applyFont="1" applyAlignment="1">
      <alignment horizontal="center" shrinkToFit="1"/>
    </xf>
    <xf numFmtId="0" fontId="2" fillId="34" borderId="12" xfId="0" applyFont="1" applyFill="1" applyBorder="1" applyAlignment="1">
      <alignment horizontal="center" shrinkToFit="1"/>
    </xf>
    <xf numFmtId="0" fontId="7" fillId="0" borderId="12" xfId="34" applyFont="1" applyFill="1" applyBorder="1" applyAlignment="1" applyProtection="1">
      <alignment horizontal="center" shrinkToFit="1"/>
      <protection/>
    </xf>
    <xf numFmtId="0" fontId="2" fillId="0" borderId="12" xfId="0" applyFont="1" applyFill="1" applyBorder="1" applyAlignment="1">
      <alignment horizontal="center" shrinkToFit="1"/>
    </xf>
    <xf numFmtId="0" fontId="2" fillId="0" borderId="13" xfId="0" applyFont="1" applyFill="1" applyBorder="1" applyAlignment="1">
      <alignment horizontal="center" shrinkToFit="1"/>
    </xf>
    <xf numFmtId="0" fontId="10" fillId="9" borderId="11" xfId="0" applyFont="1" applyFill="1" applyBorder="1" applyAlignment="1">
      <alignment horizontal="center"/>
    </xf>
    <xf numFmtId="0" fontId="10" fillId="9" borderId="11" xfId="0" applyFont="1" applyFill="1" applyBorder="1" applyAlignment="1">
      <alignment horizontal="left"/>
    </xf>
    <xf numFmtId="15" fontId="10" fillId="9" borderId="11" xfId="0" applyNumberFormat="1" applyFont="1" applyFill="1" applyBorder="1" applyAlignment="1">
      <alignment horizontal="center"/>
    </xf>
    <xf numFmtId="188" fontId="10" fillId="9" borderId="11" xfId="38" applyNumberFormat="1" applyFont="1" applyFill="1" applyBorder="1" applyAlignment="1">
      <alignment horizontal="center"/>
    </xf>
    <xf numFmtId="0" fontId="11" fillId="9" borderId="11" xfId="0" applyFont="1" applyFill="1" applyBorder="1" applyAlignment="1">
      <alignment horizontal="center"/>
    </xf>
    <xf numFmtId="0" fontId="10" fillId="9" borderId="13" xfId="0" applyFont="1" applyFill="1" applyBorder="1" applyAlignment="1">
      <alignment horizontal="center"/>
    </xf>
    <xf numFmtId="0" fontId="10" fillId="9" borderId="13" xfId="0" applyFont="1" applyFill="1" applyBorder="1" applyAlignment="1">
      <alignment horizontal="left"/>
    </xf>
    <xf numFmtId="0" fontId="10" fillId="9" borderId="13" xfId="0" applyNumberFormat="1" applyFont="1" applyFill="1" applyBorder="1" applyAlignment="1">
      <alignment horizontal="center"/>
    </xf>
    <xf numFmtId="188" fontId="10" fillId="9" borderId="13" xfId="38" applyNumberFormat="1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 shrinkToFit="1"/>
    </xf>
    <xf numFmtId="0" fontId="52" fillId="34" borderId="11" xfId="34" applyFont="1" applyFill="1" applyBorder="1" applyAlignment="1" applyProtection="1">
      <alignment horizontal="center" shrinkToFit="1"/>
      <protection/>
    </xf>
    <xf numFmtId="0" fontId="52" fillId="0" borderId="0" xfId="34" applyFont="1" applyAlignment="1" applyProtection="1">
      <alignment/>
      <protection/>
    </xf>
    <xf numFmtId="0" fontId="52" fillId="9" borderId="11" xfId="34" applyFont="1" applyFill="1" applyBorder="1" applyAlignment="1" applyProtection="1">
      <alignment horizontal="center" shrinkToFit="1"/>
      <protection/>
    </xf>
    <xf numFmtId="0" fontId="53" fillId="0" borderId="11" xfId="34" applyFont="1" applyBorder="1" applyAlignment="1" applyProtection="1">
      <alignment horizontal="left"/>
      <protection/>
    </xf>
    <xf numFmtId="0" fontId="53" fillId="0" borderId="13" xfId="34" applyFont="1" applyBorder="1" applyAlignment="1" applyProtection="1">
      <alignment horizontal="left"/>
      <protection/>
    </xf>
    <xf numFmtId="0" fontId="2" fillId="40" borderId="13" xfId="0" applyFont="1" applyFill="1" applyBorder="1" applyAlignment="1">
      <alignment horizontal="center" shrinkToFit="1"/>
    </xf>
    <xf numFmtId="0" fontId="2" fillId="40" borderId="13" xfId="0" applyFont="1" applyFill="1" applyBorder="1" applyAlignment="1">
      <alignment shrinkToFit="1"/>
    </xf>
    <xf numFmtId="0" fontId="2" fillId="40" borderId="13" xfId="0" applyNumberFormat="1" applyFont="1" applyFill="1" applyBorder="1" applyAlignment="1">
      <alignment horizontal="center" shrinkToFit="1"/>
    </xf>
    <xf numFmtId="188" fontId="2" fillId="40" borderId="13" xfId="38" applyNumberFormat="1" applyFont="1" applyFill="1" applyBorder="1" applyAlignment="1">
      <alignment shrinkToFit="1"/>
    </xf>
    <xf numFmtId="0" fontId="2" fillId="15" borderId="17" xfId="0" applyFont="1" applyFill="1" applyBorder="1" applyAlignment="1">
      <alignment horizontal="center" shrinkToFit="1"/>
    </xf>
    <xf numFmtId="0" fontId="2" fillId="15" borderId="17" xfId="0" applyNumberFormat="1" applyFont="1" applyFill="1" applyBorder="1" applyAlignment="1">
      <alignment horizontal="center" shrinkToFit="1"/>
    </xf>
    <xf numFmtId="0" fontId="53" fillId="0" borderId="11" xfId="34" applyFont="1" applyBorder="1" applyAlignment="1" applyProtection="1">
      <alignment shrinkToFit="1"/>
      <protection/>
    </xf>
    <xf numFmtId="0" fontId="53" fillId="0" borderId="13" xfId="34" applyFont="1" applyBorder="1" applyAlignment="1" applyProtection="1">
      <alignment shrinkToFit="1"/>
      <protection/>
    </xf>
    <xf numFmtId="0" fontId="1" fillId="0" borderId="11" xfId="38" applyNumberFormat="1" applyFont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1" fillId="0" borderId="13" xfId="38" applyNumberFormat="1" applyFont="1" applyBorder="1" applyAlignment="1">
      <alignment horizontal="center" shrinkToFit="1"/>
    </xf>
    <xf numFmtId="2" fontId="2" fillId="39" borderId="11" xfId="0" applyNumberFormat="1" applyFont="1" applyFill="1" applyBorder="1" applyAlignment="1">
      <alignment horizontal="center"/>
    </xf>
    <xf numFmtId="0" fontId="53" fillId="0" borderId="12" xfId="34" applyFont="1" applyBorder="1" applyAlignment="1" applyProtection="1">
      <alignment horizontal="left"/>
      <protection/>
    </xf>
    <xf numFmtId="0" fontId="2" fillId="36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88" fontId="2" fillId="0" borderId="18" xfId="38" applyNumberFormat="1" applyFont="1" applyBorder="1" applyAlignment="1">
      <alignment horizontal="center" vertical="center"/>
    </xf>
    <xf numFmtId="188" fontId="2" fillId="0" borderId="15" xfId="38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2" fillId="15" borderId="19" xfId="0" applyFont="1" applyFill="1" applyBorder="1" applyAlignment="1">
      <alignment horizontal="center" shrinkToFit="1"/>
    </xf>
    <xf numFmtId="0" fontId="2" fillId="15" borderId="20" xfId="0" applyFont="1" applyFill="1" applyBorder="1" applyAlignment="1">
      <alignment horizontal="center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2" fillId="0" borderId="13" xfId="0" applyNumberFormat="1" applyFont="1" applyBorder="1" applyAlignment="1">
      <alignment horizontal="center" vertic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e\&#3611;&#3619;&#3632;&#3585;&#3633;&#3609;&#3588;&#3640;&#3603;&#3616;&#3634;&#3614;&#3585;&#3634;&#3619;&#3624;&#3638;&#3585;&#3625;&#3634;%20(&#3588;&#3603;&#3632;)\2554\&#3623;&#3640;&#3602;&#3636;&#3629;&#3634;&#3592;&#3634;&#3619;&#3618;&#3660;\&#3623;&#3640;&#3602;&#3636;&#3629;&#3634;&#3592;&#3634;&#3619;&#3618;&#3660;%2054%20(&#3621;&#3656;&#3634;&#3626;&#3640;&#3604;%2010%20&#3585;&#3614;%205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วุฒิอาจารย์"/>
      <sheetName val="2.2 และ 2.3"/>
      <sheetName val="สมศ. 14"/>
    </sheetNames>
    <sheetDataSet>
      <sheetData sheetId="0">
        <row r="52">
          <cell r="G52">
            <v>41.5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research\01054.pdf" TargetMode="External" /><Relationship Id="rId2" Type="http://schemas.openxmlformats.org/officeDocument/2006/relationships/hyperlink" Target="research\02054.pdf" TargetMode="External" /><Relationship Id="rId3" Type="http://schemas.openxmlformats.org/officeDocument/2006/relationships/hyperlink" Target="research\03054.pdf" TargetMode="External" /><Relationship Id="rId4" Type="http://schemas.openxmlformats.org/officeDocument/2006/relationships/hyperlink" Target="research\04054.pdf" TargetMode="External" /><Relationship Id="rId5" Type="http://schemas.openxmlformats.org/officeDocument/2006/relationships/hyperlink" Target="research\05054.pdf" TargetMode="External" /><Relationship Id="rId6" Type="http://schemas.openxmlformats.org/officeDocument/2006/relationships/hyperlink" Target="research\06054.pdf" TargetMode="External" /><Relationship Id="rId7" Type="http://schemas.openxmlformats.org/officeDocument/2006/relationships/hyperlink" Target="research\07054.pdf" TargetMode="External" /><Relationship Id="rId8" Type="http://schemas.openxmlformats.org/officeDocument/2006/relationships/hyperlink" Target="research\10054.pdf" TargetMode="External" /><Relationship Id="rId9" Type="http://schemas.openxmlformats.org/officeDocument/2006/relationships/hyperlink" Target="research\11054.pdf" TargetMode="External" /><Relationship Id="rId10" Type="http://schemas.openxmlformats.org/officeDocument/2006/relationships/hyperlink" Target="research\12054.pdf" TargetMode="External" /><Relationship Id="rId11" Type="http://schemas.openxmlformats.org/officeDocument/2006/relationships/hyperlink" Target="research\13054.pdf" TargetMode="External" /><Relationship Id="rId12" Type="http://schemas.openxmlformats.org/officeDocument/2006/relationships/hyperlink" Target="research\14054.pdf" TargetMode="External" /><Relationship Id="rId13" Type="http://schemas.openxmlformats.org/officeDocument/2006/relationships/hyperlink" Target="research\15054.pdf" TargetMode="External" /><Relationship Id="rId14" Type="http://schemas.openxmlformats.org/officeDocument/2006/relationships/hyperlink" Target="research\16054.pdf" TargetMode="External" /><Relationship Id="rId15" Type="http://schemas.openxmlformats.org/officeDocument/2006/relationships/hyperlink" Target="research\18054.pdf" TargetMode="External" /><Relationship Id="rId16" Type="http://schemas.openxmlformats.org/officeDocument/2006/relationships/hyperlink" Target="research\19054.pdf" TargetMode="External" /><Relationship Id="rId17" Type="http://schemas.openxmlformats.org/officeDocument/2006/relationships/hyperlink" Target="research\24054.pdf" TargetMode="External" /><Relationship Id="rId18" Type="http://schemas.openxmlformats.org/officeDocument/2006/relationships/hyperlink" Target="research\53054.pdf" TargetMode="External" /><Relationship Id="rId19" Type="http://schemas.openxmlformats.org/officeDocument/2006/relationships/hyperlink" Target="research\54054.pdf" TargetMode="External" /><Relationship Id="rId20" Type="http://schemas.openxmlformats.org/officeDocument/2006/relationships/hyperlink" Target="research\55054.pdf" TargetMode="External" /><Relationship Id="rId21" Type="http://schemas.openxmlformats.org/officeDocument/2006/relationships/hyperlink" Target="research\56054.pdf" TargetMode="External" /><Relationship Id="rId22" Type="http://schemas.openxmlformats.org/officeDocument/2006/relationships/hyperlink" Target="research\57054.pdf" TargetMode="External" /><Relationship Id="rId23" Type="http://schemas.openxmlformats.org/officeDocument/2006/relationships/hyperlink" Target="research\58054.pdf" TargetMode="External" /><Relationship Id="rId24" Type="http://schemas.openxmlformats.org/officeDocument/2006/relationships/hyperlink" Target="research\pr21.pdf" TargetMode="External" /><Relationship Id="rId25" Type="http://schemas.openxmlformats.org/officeDocument/2006/relationships/hyperlink" Target="research\pr33.pdf" TargetMode="External" /><Relationship Id="rId26" Type="http://schemas.openxmlformats.org/officeDocument/2006/relationships/hyperlink" Target="research\pr34.pdf" TargetMode="External" /><Relationship Id="rId27" Type="http://schemas.openxmlformats.org/officeDocument/2006/relationships/hyperlink" Target="research\pr35.pdf" TargetMode="External" /><Relationship Id="rId28" Type="http://schemas.openxmlformats.org/officeDocument/2006/relationships/hyperlink" Target="research\pr25.pdf" TargetMode="External" /><Relationship Id="rId29" Type="http://schemas.openxmlformats.org/officeDocument/2006/relationships/hyperlink" Target="research\pr26.pdf" TargetMode="External" /><Relationship Id="rId30" Type="http://schemas.openxmlformats.org/officeDocument/2006/relationships/hyperlink" Target="research\pr27.pdf" TargetMode="External" /><Relationship Id="rId31" Type="http://schemas.openxmlformats.org/officeDocument/2006/relationships/hyperlink" Target="research\pr28.pdf" TargetMode="External" /><Relationship Id="rId32" Type="http://schemas.openxmlformats.org/officeDocument/2006/relationships/hyperlink" Target="research\pr29.pdf" TargetMode="External" /><Relationship Id="rId33" Type="http://schemas.openxmlformats.org/officeDocument/2006/relationships/hyperlink" Target="research\pr43.pdf" TargetMode="External" /><Relationship Id="rId34" Type="http://schemas.openxmlformats.org/officeDocument/2006/relationships/hyperlink" Target="research\pr44.pdf" TargetMode="External" /><Relationship Id="rId35" Type="http://schemas.openxmlformats.org/officeDocument/2006/relationships/hyperlink" Target="research\pr45.pdf" TargetMode="External" /><Relationship Id="rId36" Type="http://schemas.openxmlformats.org/officeDocument/2006/relationships/hyperlink" Target="research\pr46.pdf" TargetMode="External" /><Relationship Id="rId37" Type="http://schemas.openxmlformats.org/officeDocument/2006/relationships/hyperlink" Target="research\pr47.pdf" TargetMode="External" /><Relationship Id="rId38" Type="http://schemas.openxmlformats.org/officeDocument/2006/relationships/hyperlink" Target="research\pr48.pdf" TargetMode="External" /><Relationship Id="rId39" Type="http://schemas.openxmlformats.org/officeDocument/2006/relationships/hyperlink" Target="research\pr49.pdf" TargetMode="External" /><Relationship Id="rId40" Type="http://schemas.openxmlformats.org/officeDocument/2006/relationships/hyperlink" Target="research\pr50.pdf" TargetMode="External" /><Relationship Id="rId41" Type="http://schemas.openxmlformats.org/officeDocument/2006/relationships/hyperlink" Target="research\pr51.pdf" TargetMode="External" /><Relationship Id="rId42" Type="http://schemas.openxmlformats.org/officeDocument/2006/relationships/hyperlink" Target="research\pr52.pdf" TargetMode="External" /><Relationship Id="rId43" Type="http://schemas.openxmlformats.org/officeDocument/2006/relationships/hyperlink" Target="research\pr251.pdf" TargetMode="External" /><Relationship Id="rId44" Type="http://schemas.openxmlformats.org/officeDocument/2006/relationships/hyperlink" Target="research\pr262.pdf" TargetMode="External" /><Relationship Id="rId45" Type="http://schemas.openxmlformats.org/officeDocument/2006/relationships/hyperlink" Target="research\pr273.pdf" TargetMode="External" /><Relationship Id="rId46" Type="http://schemas.openxmlformats.org/officeDocument/2006/relationships/hyperlink" Target="research\pr282.pdf" TargetMode="External" /><Relationship Id="rId47" Type="http://schemas.openxmlformats.org/officeDocument/2006/relationships/hyperlink" Target="research\pr292.pdf" TargetMode="External" /><Relationship Id="rId48" Type="http://schemas.openxmlformats.org/officeDocument/2006/relationships/hyperlink" Target="research\pr30.pdf" TargetMode="External" /><Relationship Id="rId49" Type="http://schemas.openxmlformats.org/officeDocument/2006/relationships/hyperlink" Target="research\pr22.pdf" TargetMode="External" /><Relationship Id="rId50" Type="http://schemas.openxmlformats.org/officeDocument/2006/relationships/hyperlink" Target="research\pr23.pdf" TargetMode="External" /><Relationship Id="rId51" Type="http://schemas.openxmlformats.org/officeDocument/2006/relationships/hyperlink" Target="research\pr39.pdf" TargetMode="External" /><Relationship Id="rId52" Type="http://schemas.openxmlformats.org/officeDocument/2006/relationships/hyperlink" Target="research\pr40.pdf" TargetMode="External" /><Relationship Id="rId53" Type="http://schemas.openxmlformats.org/officeDocument/2006/relationships/hyperlink" Target="research\pr41.pdf" TargetMode="External" /><Relationship Id="rId54" Type="http://schemas.openxmlformats.org/officeDocument/2006/relationships/hyperlink" Target="research\pr42.pdf" TargetMode="External" /><Relationship Id="rId55" Type="http://schemas.openxmlformats.org/officeDocument/2006/relationships/hyperlink" Target="research\pr31.pdf" TargetMode="External" /><Relationship Id="rId56" Type="http://schemas.openxmlformats.org/officeDocument/2006/relationships/hyperlink" Target="research\pr32.pdf" TargetMode="External" /><Relationship Id="rId57" Type="http://schemas.openxmlformats.org/officeDocument/2006/relationships/hyperlink" Target="research\08054.pdf" TargetMode="External" /><Relationship Id="rId58" Type="http://schemas.openxmlformats.org/officeDocument/2006/relationships/hyperlink" Target="research\09054.pdf" TargetMode="External" /><Relationship Id="rId59" Type="http://schemas.openxmlformats.org/officeDocument/2006/relationships/hyperlink" Target="research\17054.pdf" TargetMode="External" /><Relationship Id="rId60" Type="http://schemas.openxmlformats.org/officeDocument/2006/relationships/hyperlink" Target="research\59054.pdf" TargetMode="External" /><Relationship Id="rId61" Type="http://schemas.openxmlformats.org/officeDocument/2006/relationships/hyperlink" Target="research\60054.pdf" TargetMode="External" /><Relationship Id="rId62" Type="http://schemas.openxmlformats.org/officeDocument/2006/relationships/hyperlink" Target="research\62054.pdf" TargetMode="External" /><Relationship Id="rId63" Type="http://schemas.openxmlformats.org/officeDocument/2006/relationships/hyperlink" Target="research\20054.pdf" TargetMode="External" /><Relationship Id="rId64" Type="http://schemas.openxmlformats.org/officeDocument/2006/relationships/hyperlink" Target="research\22054.pdf" TargetMode="External" /><Relationship Id="rId65" Type="http://schemas.openxmlformats.org/officeDocument/2006/relationships/hyperlink" Target="research\23054.pdf" TargetMode="External" /><Relationship Id="rId66" Type="http://schemas.openxmlformats.org/officeDocument/2006/relationships/hyperlink" Target="research\39054.pdf" TargetMode="External" /><Relationship Id="rId67" Type="http://schemas.openxmlformats.org/officeDocument/2006/relationships/hyperlink" Target="research\42054.pdf" TargetMode="External" /><Relationship Id="rId68" Type="http://schemas.openxmlformats.org/officeDocument/2006/relationships/hyperlink" Target="research\52054.pdf" TargetMode="External" /><Relationship Id="rId69" Type="http://schemas.openxmlformats.org/officeDocument/2006/relationships/hyperlink" Target="research\pr01.pdf" TargetMode="External" /><Relationship Id="rId70" Type="http://schemas.openxmlformats.org/officeDocument/2006/relationships/hyperlink" Target="research\pr02.pdf" TargetMode="External" /><Relationship Id="rId71" Type="http://schemas.openxmlformats.org/officeDocument/2006/relationships/hyperlink" Target="research\pr03.pdf" TargetMode="External" /><Relationship Id="rId72" Type="http://schemas.openxmlformats.org/officeDocument/2006/relationships/hyperlink" Target="research\pr04.pdf" TargetMode="External" /><Relationship Id="rId73" Type="http://schemas.openxmlformats.org/officeDocument/2006/relationships/hyperlink" Target="research\pr05.pdf" TargetMode="External" /><Relationship Id="rId74" Type="http://schemas.openxmlformats.org/officeDocument/2006/relationships/hyperlink" Target="research\pr06.pdf" TargetMode="External" /><Relationship Id="rId75" Type="http://schemas.openxmlformats.org/officeDocument/2006/relationships/hyperlink" Target="research\pr07.pdf" TargetMode="External" /><Relationship Id="rId76" Type="http://schemas.openxmlformats.org/officeDocument/2006/relationships/hyperlink" Target="research\pr08.pdf" TargetMode="External" /><Relationship Id="rId77" Type="http://schemas.openxmlformats.org/officeDocument/2006/relationships/hyperlink" Target="research\pr09.pdf" TargetMode="External" /><Relationship Id="rId78" Type="http://schemas.openxmlformats.org/officeDocument/2006/relationships/hyperlink" Target="research\pr10.pdf" TargetMode="External" /><Relationship Id="rId79" Type="http://schemas.openxmlformats.org/officeDocument/2006/relationships/hyperlink" Target="research\pr11.pdf" TargetMode="External" /><Relationship Id="rId80" Type="http://schemas.openxmlformats.org/officeDocument/2006/relationships/hyperlink" Target="research\pr12.pdf" TargetMode="External" /><Relationship Id="rId81" Type="http://schemas.openxmlformats.org/officeDocument/2006/relationships/hyperlink" Target="research\pr13.pdf" TargetMode="External" /><Relationship Id="rId82" Type="http://schemas.openxmlformats.org/officeDocument/2006/relationships/hyperlink" Target="research\pr14.pdf" TargetMode="External" /><Relationship Id="rId83" Type="http://schemas.openxmlformats.org/officeDocument/2006/relationships/hyperlink" Target="research\pr15.pdf" TargetMode="External" /><Relationship Id="rId84" Type="http://schemas.openxmlformats.org/officeDocument/2006/relationships/hyperlink" Target="research\pr16.pdf" TargetMode="External" /><Relationship Id="rId85" Type="http://schemas.openxmlformats.org/officeDocument/2006/relationships/hyperlink" Target="research\pr17.pdf" TargetMode="External" /><Relationship Id="rId86" Type="http://schemas.openxmlformats.org/officeDocument/2006/relationships/hyperlink" Target="research\pr18.pdf" TargetMode="External" /><Relationship Id="rId87" Type="http://schemas.openxmlformats.org/officeDocument/2006/relationships/hyperlink" Target="research\pr19.pdf" TargetMode="External" /><Relationship Id="rId88" Type="http://schemas.openxmlformats.org/officeDocument/2006/relationships/hyperlink" Target="research\pr20.pdf" TargetMode="External" /><Relationship Id="rId89" Type="http://schemas.openxmlformats.org/officeDocument/2006/relationships/hyperlink" Target="research\pr24.pdf" TargetMode="External" /><Relationship Id="rId90" Type="http://schemas.openxmlformats.org/officeDocument/2006/relationships/hyperlink" Target="research\pr36.pdf" TargetMode="External" /><Relationship Id="rId91" Type="http://schemas.openxmlformats.org/officeDocument/2006/relationships/hyperlink" Target="research\pr37.pdf" TargetMode="External" /><Relationship Id="rId92" Type="http://schemas.openxmlformats.org/officeDocument/2006/relationships/hyperlink" Target="research\pr38.pdf" TargetMode="External" /><Relationship Id="rId93" Type="http://schemas.openxmlformats.org/officeDocument/2006/relationships/hyperlink" Target="research\pr53.pdf" TargetMode="External" /><Relationship Id="rId94" Type="http://schemas.openxmlformats.org/officeDocument/2006/relationships/hyperlink" Target="research\pr54.pdf" TargetMode="External" /><Relationship Id="rId95" Type="http://schemas.openxmlformats.org/officeDocument/2006/relationships/hyperlink" Target="research\pr55.pdf" TargetMode="External" /><Relationship Id="rId96" Type="http://schemas.openxmlformats.org/officeDocument/2006/relationships/hyperlink" Target="research\pr56.pdf" TargetMode="External" /><Relationship Id="rId97" Type="http://schemas.openxmlformats.org/officeDocument/2006/relationships/hyperlink" Target="research\pr57.pdf" TargetMode="External" /><Relationship Id="rId98" Type="http://schemas.openxmlformats.org/officeDocument/2006/relationships/hyperlink" Target="research\pr58.pdf" TargetMode="External" /><Relationship Id="rId99" Type="http://schemas.openxmlformats.org/officeDocument/2006/relationships/hyperlink" Target="research\pr59.pdf" TargetMode="External" /><Relationship Id="rId100" Type="http://schemas.openxmlformats.org/officeDocument/2006/relationships/hyperlink" Target="research\pr60.pdf" TargetMode="External" /><Relationship Id="rId101" Type="http://schemas.openxmlformats.org/officeDocument/2006/relationships/hyperlink" Target="research\pr61.pdf" TargetMode="External" /><Relationship Id="rId102" Type="http://schemas.openxmlformats.org/officeDocument/2006/relationships/hyperlink" Target="research\pr62.pdf" TargetMode="External" /><Relationship Id="rId103" Type="http://schemas.openxmlformats.org/officeDocument/2006/relationships/hyperlink" Target="research\50054.pdf" TargetMode="External" /><Relationship Id="rId104" Type="http://schemas.openxmlformats.org/officeDocument/2006/relationships/hyperlink" Target="research\27054.pdf" TargetMode="External" /><Relationship Id="rId105" Type="http://schemas.openxmlformats.org/officeDocument/2006/relationships/hyperlink" Target="research\30054.pdf" TargetMode="External" /><Relationship Id="rId106" Type="http://schemas.openxmlformats.org/officeDocument/2006/relationships/hyperlink" Target="research\44054.pdf" TargetMode="External" /><Relationship Id="rId107" Type="http://schemas.openxmlformats.org/officeDocument/2006/relationships/hyperlink" Target="research\28054.pdf" TargetMode="External" /><Relationship Id="rId108" Type="http://schemas.openxmlformats.org/officeDocument/2006/relationships/hyperlink" Target="research\26054.pdf" TargetMode="External" /><Relationship Id="rId109" Type="http://schemas.openxmlformats.org/officeDocument/2006/relationships/hyperlink" Target="research\29054.pdf" TargetMode="External" /><Relationship Id="rId110" Type="http://schemas.openxmlformats.org/officeDocument/2006/relationships/hyperlink" Target="research\25054.pdf" TargetMode="External" /><Relationship Id="rId111" Type="http://schemas.openxmlformats.org/officeDocument/2006/relationships/hyperlink" Target="research\40054.pdf" TargetMode="External" /><Relationship Id="rId112" Type="http://schemas.openxmlformats.org/officeDocument/2006/relationships/hyperlink" Target="research\pr41.pdf" TargetMode="External" /><Relationship Id="rId113" Type="http://schemas.openxmlformats.org/officeDocument/2006/relationships/hyperlink" Target="research\36054.pdf" TargetMode="External" /><Relationship Id="rId114" Type="http://schemas.openxmlformats.org/officeDocument/2006/relationships/hyperlink" Target="research\49054.pdf" TargetMode="External" /><Relationship Id="rId115" Type="http://schemas.openxmlformats.org/officeDocument/2006/relationships/hyperlink" Target="research\43054.pdf" TargetMode="External" /><Relationship Id="rId116" Type="http://schemas.openxmlformats.org/officeDocument/2006/relationships/hyperlink" Target="research\51051.pdf" TargetMode="External" /><Relationship Id="rId117" Type="http://schemas.openxmlformats.org/officeDocument/2006/relationships/hyperlink" Target="research\45054.pdf" TargetMode="External" /><Relationship Id="rId1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research\prout2.pdf" TargetMode="External" /><Relationship Id="rId2" Type="http://schemas.openxmlformats.org/officeDocument/2006/relationships/hyperlink" Target="research\pr21.pdf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proceeding\p1.pdf" TargetMode="External" /><Relationship Id="rId2" Type="http://schemas.openxmlformats.org/officeDocument/2006/relationships/hyperlink" Target="proceeding\p2.pdf" TargetMode="External" /><Relationship Id="rId3" Type="http://schemas.openxmlformats.org/officeDocument/2006/relationships/hyperlink" Target="proceeding\p3.pdf" TargetMode="External" /><Relationship Id="rId4" Type="http://schemas.openxmlformats.org/officeDocument/2006/relationships/hyperlink" Target="proceeding\p4.pdf" TargetMode="External" /><Relationship Id="rId5" Type="http://schemas.openxmlformats.org/officeDocument/2006/relationships/hyperlink" Target="proceeding\p5.pdf" TargetMode="External" /><Relationship Id="rId6" Type="http://schemas.openxmlformats.org/officeDocument/2006/relationships/hyperlink" Target="proceeding\p6.pdf" TargetMode="External" /><Relationship Id="rId7" Type="http://schemas.openxmlformats.org/officeDocument/2006/relationships/hyperlink" Target="proceeding\p7.pdf" TargetMode="External" /><Relationship Id="rId8" Type="http://schemas.openxmlformats.org/officeDocument/2006/relationships/hyperlink" Target="proceeding\p8.pdf" TargetMode="External" /><Relationship Id="rId9" Type="http://schemas.openxmlformats.org/officeDocument/2006/relationships/hyperlink" Target="proceeding\p01.pdf" TargetMode="External" /><Relationship Id="rId10" Type="http://schemas.openxmlformats.org/officeDocument/2006/relationships/hyperlink" Target="proceeding\p02.pdf" TargetMode="External" /><Relationship Id="rId1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1">
      <pane ySplit="4" topLeftCell="A26" activePane="bottomLeft" state="frozen"/>
      <selection pane="topLeft" activeCell="B1" sqref="B1"/>
      <selection pane="bottomLeft" activeCell="H7" sqref="H7"/>
    </sheetView>
  </sheetViews>
  <sheetFormatPr defaultColWidth="9.140625" defaultRowHeight="24.75" customHeight="1"/>
  <cols>
    <col min="1" max="1" width="13.28125" style="4" customWidth="1"/>
    <col min="2" max="2" width="42.140625" style="1" customWidth="1"/>
    <col min="3" max="4" width="15.140625" style="4" customWidth="1"/>
    <col min="5" max="5" width="16.7109375" style="4" customWidth="1"/>
    <col min="6" max="7" width="14.57421875" style="1" customWidth="1"/>
    <col min="8" max="8" width="15.00390625" style="1" customWidth="1"/>
    <col min="9" max="9" width="14.28125" style="1" customWidth="1"/>
    <col min="10" max="10" width="14.28125" style="4" customWidth="1"/>
    <col min="11" max="11" width="11.8515625" style="1" customWidth="1"/>
    <col min="12" max="16384" width="9.140625" style="1" customWidth="1"/>
  </cols>
  <sheetData>
    <row r="1" spans="3:10" s="5" customFormat="1" ht="24.75" customHeight="1">
      <c r="C1" s="35"/>
      <c r="D1" s="35"/>
      <c r="E1" s="35"/>
      <c r="J1" s="35"/>
    </row>
    <row r="2" ht="10.5" customHeight="1">
      <c r="A2" s="1"/>
    </row>
    <row r="3" spans="1:11" ht="24.75" customHeight="1">
      <c r="A3" s="1"/>
      <c r="I3" s="188" t="s">
        <v>186</v>
      </c>
      <c r="J3" s="188"/>
      <c r="K3" s="30">
        <f>K4-2</f>
        <v>39.5</v>
      </c>
    </row>
    <row r="4" spans="1:11" ht="24.75" customHeight="1">
      <c r="A4" s="1"/>
      <c r="H4" s="99"/>
      <c r="I4" s="100" t="s">
        <v>248</v>
      </c>
      <c r="J4" s="98"/>
      <c r="K4" s="30">
        <f>'[1]วุฒิอาจารย์'!$G$52</f>
        <v>41.5</v>
      </c>
    </row>
    <row r="5" spans="1:11" ht="24.75" customHeight="1">
      <c r="A5" s="189" t="s">
        <v>30</v>
      </c>
      <c r="B5" s="189" t="s">
        <v>29</v>
      </c>
      <c r="C5" s="191" t="s">
        <v>26</v>
      </c>
      <c r="D5" s="191"/>
      <c r="E5" s="191"/>
      <c r="F5" s="191" t="s">
        <v>1</v>
      </c>
      <c r="G5" s="191"/>
      <c r="H5" s="191"/>
      <c r="I5" s="189" t="s">
        <v>22</v>
      </c>
      <c r="J5" s="189" t="s">
        <v>28</v>
      </c>
      <c r="K5" s="189" t="s">
        <v>23</v>
      </c>
    </row>
    <row r="6" spans="1:11" ht="24.75" customHeight="1">
      <c r="A6" s="190"/>
      <c r="B6" s="190"/>
      <c r="C6" s="85" t="s">
        <v>27</v>
      </c>
      <c r="D6" s="85" t="s">
        <v>170</v>
      </c>
      <c r="E6" s="85" t="s">
        <v>169</v>
      </c>
      <c r="F6" s="85" t="s">
        <v>27</v>
      </c>
      <c r="G6" s="85" t="s">
        <v>170</v>
      </c>
      <c r="H6" s="85" t="s">
        <v>169</v>
      </c>
      <c r="I6" s="190"/>
      <c r="J6" s="190"/>
      <c r="K6" s="190"/>
    </row>
    <row r="7" spans="1:11" ht="24.75" customHeight="1">
      <c r="A7" s="88">
        <v>4.3</v>
      </c>
      <c r="B7" s="92" t="s">
        <v>24</v>
      </c>
      <c r="C7" s="88">
        <f>'งปม 54 (ภายใน)'!C161</f>
        <v>31</v>
      </c>
      <c r="D7" s="88">
        <f>'งปม 54 (ภายใน)'!C160</f>
        <v>31</v>
      </c>
      <c r="E7" s="88">
        <f>'งปม 54 (นอก)'!C13</f>
        <v>2</v>
      </c>
      <c r="F7" s="97">
        <f>'งปม 54 (ภายใน)'!E161</f>
        <v>155000</v>
      </c>
      <c r="G7" s="97">
        <f>'งปม 54 (ภายใน)'!E160</f>
        <v>699738</v>
      </c>
      <c r="H7" s="97">
        <f>'งปม 54 (นอก)'!E13</f>
        <v>1892260</v>
      </c>
      <c r="I7" s="101">
        <f>SUM(F7:H7)</f>
        <v>2746998</v>
      </c>
      <c r="J7" s="102">
        <f>I7/K3</f>
        <v>69544.25316455697</v>
      </c>
      <c r="K7" s="103">
        <f>(J7/60000)*5</f>
        <v>5.7953544303797475</v>
      </c>
    </row>
    <row r="8" spans="1:11" ht="24.75" customHeight="1">
      <c r="A8" s="94"/>
      <c r="B8" s="94" t="s">
        <v>25</v>
      </c>
      <c r="C8" s="90"/>
      <c r="D8" s="90"/>
      <c r="E8" s="90"/>
      <c r="F8" s="94"/>
      <c r="G8" s="94"/>
      <c r="H8" s="94"/>
      <c r="I8" s="104"/>
      <c r="J8" s="105"/>
      <c r="K8" s="104"/>
    </row>
    <row r="9" ht="24.75" customHeight="1">
      <c r="A9" s="1"/>
    </row>
    <row r="10" spans="1:10" ht="24.75" customHeight="1">
      <c r="A10" s="187" t="s">
        <v>30</v>
      </c>
      <c r="B10" s="187" t="s">
        <v>29</v>
      </c>
      <c r="C10" s="187" t="s">
        <v>240</v>
      </c>
      <c r="D10" s="187"/>
      <c r="E10" s="187"/>
      <c r="F10" s="187"/>
      <c r="G10" s="187"/>
      <c r="H10" s="187" t="s">
        <v>22</v>
      </c>
      <c r="I10" s="187" t="s">
        <v>241</v>
      </c>
      <c r="J10" s="187" t="s">
        <v>23</v>
      </c>
    </row>
    <row r="11" spans="1:10" ht="24.75" customHeight="1">
      <c r="A11" s="187"/>
      <c r="B11" s="187"/>
      <c r="C11" s="145">
        <v>0.125</v>
      </c>
      <c r="D11" s="106">
        <v>0.25</v>
      </c>
      <c r="E11" s="106">
        <v>0.5</v>
      </c>
      <c r="F11" s="106">
        <v>0.75</v>
      </c>
      <c r="G11" s="106">
        <v>1</v>
      </c>
      <c r="H11" s="187"/>
      <c r="I11" s="187"/>
      <c r="J11" s="187"/>
    </row>
    <row r="12" spans="1:10" ht="24.75" customHeight="1">
      <c r="A12" s="88">
        <v>4.4</v>
      </c>
      <c r="B12" s="92" t="s">
        <v>243</v>
      </c>
      <c r="C12" s="146">
        <f>'ตีพิมพ์ (สมศ.5)'!H36</f>
        <v>0</v>
      </c>
      <c r="D12" s="93">
        <f>'ตีพิมพ์ (สมศ.5)'!I36</f>
        <v>8</v>
      </c>
      <c r="E12" s="93">
        <f>'ตีพิมพ์ (สมศ.5)'!J36</f>
        <v>0</v>
      </c>
      <c r="F12" s="93">
        <f>'ตีพิมพ์ (สมศ.5)'!K36</f>
        <v>0</v>
      </c>
      <c r="G12" s="93">
        <f>'ตีพิมพ์ (สมศ.5)'!L36</f>
        <v>0</v>
      </c>
      <c r="H12" s="107">
        <f>'ตีพิมพ์ (สมศ.5)'!G36</f>
        <v>2.5</v>
      </c>
      <c r="I12" s="107">
        <f>(H12*100)/K4</f>
        <v>6.024096385542169</v>
      </c>
      <c r="J12" s="107">
        <f>(I12*5)/20</f>
        <v>1.5060240963855422</v>
      </c>
    </row>
    <row r="13" spans="1:10" ht="24.75" customHeight="1">
      <c r="A13" s="90" t="s">
        <v>242</v>
      </c>
      <c r="B13" s="94" t="s">
        <v>244</v>
      </c>
      <c r="C13" s="147"/>
      <c r="D13" s="95"/>
      <c r="E13" s="95"/>
      <c r="F13" s="96"/>
      <c r="G13" s="96"/>
      <c r="H13" s="108"/>
      <c r="I13" s="108"/>
      <c r="J13" s="109"/>
    </row>
    <row r="14" ht="24.75" customHeight="1">
      <c r="A14" s="1"/>
    </row>
    <row r="15" spans="1:5" ht="24.75" customHeight="1">
      <c r="A15" s="110" t="s">
        <v>30</v>
      </c>
      <c r="B15" s="110" t="s">
        <v>29</v>
      </c>
      <c r="C15" s="110" t="s">
        <v>240</v>
      </c>
      <c r="D15" s="110" t="s">
        <v>241</v>
      </c>
      <c r="E15" s="110" t="s">
        <v>23</v>
      </c>
    </row>
    <row r="16" spans="1:5" ht="24.75" customHeight="1">
      <c r="A16" s="88">
        <v>4.5</v>
      </c>
      <c r="B16" s="89" t="s">
        <v>246</v>
      </c>
      <c r="C16" s="111">
        <f>'นำไปใช้ประโยชน์ (สมศ6)'!C38</f>
        <v>1</v>
      </c>
      <c r="D16" s="185">
        <f>(C16*100)/K4</f>
        <v>2.4096385542168677</v>
      </c>
      <c r="E16" s="185">
        <f>(D16*5)/20</f>
        <v>0.6024096385542169</v>
      </c>
    </row>
    <row r="17" spans="1:5" ht="24.75" customHeight="1">
      <c r="A17" s="90" t="s">
        <v>247</v>
      </c>
      <c r="B17" s="91"/>
      <c r="C17" s="112"/>
      <c r="D17" s="112"/>
      <c r="E17" s="112"/>
    </row>
    <row r="18" ht="24.75" customHeight="1">
      <c r="A18" s="1"/>
    </row>
    <row r="19" ht="24.75" customHeight="1">
      <c r="A19" s="1"/>
    </row>
    <row r="20" ht="24.75" customHeight="1">
      <c r="A20" s="1"/>
    </row>
    <row r="21" ht="24.75" customHeight="1">
      <c r="A21" s="1"/>
    </row>
    <row r="22" ht="24.75" customHeight="1">
      <c r="A22" s="1"/>
    </row>
    <row r="23" ht="24.75" customHeight="1">
      <c r="A23" s="1"/>
    </row>
    <row r="24" ht="24.75" customHeight="1">
      <c r="A24" s="1"/>
    </row>
    <row r="25" ht="24.75" customHeight="1">
      <c r="A25" s="1"/>
    </row>
    <row r="26" ht="24.75" customHeight="1">
      <c r="A26" s="1"/>
    </row>
    <row r="27" ht="24.75" customHeight="1">
      <c r="A27" s="1"/>
    </row>
    <row r="28" ht="24.75" customHeight="1">
      <c r="A28" s="1"/>
    </row>
    <row r="29" ht="24.75" customHeight="1">
      <c r="A29" s="1"/>
    </row>
    <row r="30" ht="24.75" customHeight="1">
      <c r="A30" s="1"/>
    </row>
    <row r="31" ht="24.75" customHeight="1">
      <c r="A31" s="1"/>
    </row>
    <row r="32" ht="24.75" customHeight="1">
      <c r="A32" s="1"/>
    </row>
    <row r="33" ht="24.75" customHeight="1">
      <c r="A33" s="1"/>
    </row>
    <row r="34" ht="24.75" customHeight="1">
      <c r="A34" s="1"/>
    </row>
    <row r="35" ht="24.75" customHeight="1">
      <c r="A35" s="1"/>
    </row>
    <row r="36" ht="24.75" customHeight="1">
      <c r="A36" s="1"/>
    </row>
    <row r="37" ht="22.5" customHeight="1">
      <c r="A37" s="1"/>
    </row>
    <row r="38" ht="24.75" customHeight="1">
      <c r="A38" s="1"/>
    </row>
    <row r="39" ht="24.75" customHeight="1">
      <c r="A39" s="1"/>
    </row>
    <row r="40" ht="24.75" customHeight="1">
      <c r="A40" s="1"/>
    </row>
    <row r="41" ht="24.75" customHeight="1">
      <c r="A41" s="1"/>
    </row>
    <row r="42" ht="24.75" customHeight="1">
      <c r="A42" s="1"/>
    </row>
    <row r="43" ht="24.75" customHeight="1">
      <c r="A43" s="1"/>
    </row>
    <row r="44" ht="24.75" customHeight="1">
      <c r="A44" s="1"/>
    </row>
    <row r="45" ht="24.75" customHeight="1">
      <c r="A45" s="1"/>
    </row>
    <row r="46" ht="24.75" customHeight="1">
      <c r="A46" s="1"/>
    </row>
    <row r="47" ht="24.75" customHeight="1">
      <c r="A47" s="1"/>
    </row>
    <row r="48" ht="24.75" customHeight="1">
      <c r="A48" s="1"/>
    </row>
    <row r="49" ht="24.75" customHeight="1">
      <c r="A49" s="1"/>
    </row>
    <row r="50" ht="24.75" customHeight="1">
      <c r="A50" s="1"/>
    </row>
    <row r="51" ht="24.75" customHeight="1">
      <c r="A51" s="1"/>
    </row>
    <row r="52" ht="24.75" customHeight="1">
      <c r="A52" s="1"/>
    </row>
    <row r="53" ht="24.75" customHeight="1">
      <c r="A53" s="1"/>
    </row>
    <row r="54" ht="24.75" customHeight="1">
      <c r="A54" s="1"/>
    </row>
    <row r="55" ht="24.75" customHeight="1">
      <c r="A55" s="1"/>
    </row>
    <row r="56" ht="24.75" customHeight="1">
      <c r="A56" s="1"/>
    </row>
    <row r="57" ht="24.75" customHeight="1">
      <c r="A57" s="1"/>
    </row>
    <row r="58" ht="24.75" customHeight="1">
      <c r="A58" s="1"/>
    </row>
    <row r="59" ht="24.75" customHeight="1">
      <c r="A59" s="1"/>
    </row>
    <row r="60" ht="24.75" customHeight="1">
      <c r="A60" s="1"/>
    </row>
    <row r="61" ht="24.75" customHeight="1">
      <c r="A61" s="1"/>
    </row>
    <row r="62" ht="24.75" customHeight="1">
      <c r="A62" s="1"/>
    </row>
    <row r="63" ht="24.75" customHeight="1">
      <c r="A63" s="1"/>
    </row>
    <row r="64" ht="24.75" customHeight="1">
      <c r="A64" s="1"/>
    </row>
    <row r="65" ht="24.75" customHeight="1">
      <c r="A65" s="1"/>
    </row>
    <row r="66" ht="24.75" customHeight="1">
      <c r="A66" s="1"/>
    </row>
    <row r="67" ht="24.75" customHeight="1">
      <c r="A67" s="1"/>
    </row>
    <row r="68" ht="24.75" customHeight="1">
      <c r="A68" s="1"/>
    </row>
    <row r="69" ht="24.75" customHeight="1">
      <c r="A69" s="1"/>
    </row>
    <row r="70" ht="24.75" customHeight="1">
      <c r="A70" s="1"/>
    </row>
    <row r="71" ht="24.75" customHeight="1">
      <c r="A71" s="1"/>
    </row>
    <row r="72" ht="24.75" customHeight="1">
      <c r="A72" s="1"/>
    </row>
    <row r="73" ht="24.75" customHeight="1">
      <c r="A73" s="1"/>
    </row>
    <row r="74" ht="24.75" customHeight="1">
      <c r="A74" s="1"/>
    </row>
    <row r="75" ht="24.75" customHeight="1">
      <c r="A75" s="1"/>
    </row>
    <row r="76" ht="24.75" customHeight="1">
      <c r="A76" s="1"/>
    </row>
    <row r="77" ht="24.75" customHeight="1">
      <c r="A77" s="1"/>
    </row>
    <row r="78" ht="24.75" customHeight="1">
      <c r="A78" s="1"/>
    </row>
    <row r="79" ht="24.75" customHeight="1">
      <c r="A79" s="1"/>
    </row>
    <row r="80" ht="24.75" customHeight="1">
      <c r="A80" s="1"/>
    </row>
    <row r="81" ht="24.75" customHeight="1">
      <c r="A81" s="1"/>
    </row>
    <row r="82" ht="24.75" customHeight="1">
      <c r="A82" s="1"/>
    </row>
    <row r="83" ht="24.75" customHeight="1">
      <c r="A83" s="1"/>
    </row>
    <row r="84" ht="24.75" customHeight="1">
      <c r="A84" s="1"/>
    </row>
    <row r="85" ht="24.75" customHeight="1">
      <c r="A85" s="1"/>
    </row>
    <row r="86" ht="24.75" customHeight="1">
      <c r="A86" s="1"/>
    </row>
    <row r="87" ht="24.75" customHeight="1">
      <c r="A87" s="1"/>
    </row>
    <row r="88" ht="24.75" customHeight="1">
      <c r="A88" s="1"/>
    </row>
    <row r="89" ht="24.75" customHeight="1">
      <c r="A89" s="1"/>
    </row>
    <row r="90" ht="24.75" customHeight="1">
      <c r="A90" s="1"/>
    </row>
    <row r="91" ht="24.75" customHeight="1">
      <c r="A91" s="1"/>
    </row>
    <row r="92" ht="24.75" customHeight="1">
      <c r="A92" s="1"/>
    </row>
    <row r="93" spans="2:9" ht="24.75" customHeight="1">
      <c r="B93" s="27"/>
      <c r="C93" s="30"/>
      <c r="D93" s="30"/>
      <c r="E93" s="30"/>
      <c r="F93" s="27"/>
      <c r="G93" s="27"/>
      <c r="H93" s="30"/>
      <c r="I93" s="28"/>
    </row>
  </sheetData>
  <sheetProtection/>
  <mergeCells count="14">
    <mergeCell ref="I3:J3"/>
    <mergeCell ref="K5:K6"/>
    <mergeCell ref="F5:H5"/>
    <mergeCell ref="C5:E5"/>
    <mergeCell ref="A5:A6"/>
    <mergeCell ref="B5:B6"/>
    <mergeCell ref="I5:I6"/>
    <mergeCell ref="J5:J6"/>
    <mergeCell ref="I10:I11"/>
    <mergeCell ref="J10:J11"/>
    <mergeCell ref="A10:A11"/>
    <mergeCell ref="B10:B11"/>
    <mergeCell ref="C10:G10"/>
    <mergeCell ref="H10:H11"/>
  </mergeCells>
  <printOptions/>
  <pageMargins left="0.35433070866141736" right="0.1968503937007874" top="0.7086614173228347" bottom="0.4330708661417323" header="0.5118110236220472" footer="0.275590551181102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3"/>
  <sheetViews>
    <sheetView tabSelected="1" zoomScalePageLayoutView="0" workbookViewId="0" topLeftCell="A1">
      <pane ySplit="4" topLeftCell="A83" activePane="bottomLeft" state="frozen"/>
      <selection pane="topLeft" activeCell="A1" sqref="A1"/>
      <selection pane="bottomLeft" activeCell="G44" sqref="G44"/>
    </sheetView>
  </sheetViews>
  <sheetFormatPr defaultColWidth="9.140625" defaultRowHeight="24.75" customHeight="1"/>
  <cols>
    <col min="1" max="1" width="6.8515625" style="4" customWidth="1"/>
    <col min="2" max="2" width="42.140625" style="26" customWidth="1"/>
    <col min="3" max="3" width="22.57421875" style="1" customWidth="1"/>
    <col min="4" max="4" width="16.28125" style="14" customWidth="1"/>
    <col min="5" max="5" width="12.140625" style="19" customWidth="1"/>
    <col min="6" max="6" width="8.8515625" style="19" customWidth="1"/>
    <col min="7" max="7" width="9.140625" style="28" customWidth="1"/>
    <col min="8" max="8" width="9.140625" style="153" customWidth="1"/>
    <col min="9" max="16384" width="9.140625" style="1" customWidth="1"/>
  </cols>
  <sheetData>
    <row r="1" spans="1:8" s="5" customFormat="1" ht="24.75" customHeight="1">
      <c r="A1" s="192" t="s">
        <v>174</v>
      </c>
      <c r="B1" s="192"/>
      <c r="C1" s="192"/>
      <c r="D1" s="192"/>
      <c r="E1" s="192"/>
      <c r="F1" s="192"/>
      <c r="G1" s="192"/>
      <c r="H1" s="153"/>
    </row>
    <row r="2" ht="10.5" customHeight="1"/>
    <row r="3" spans="1:8" ht="24.75" customHeight="1">
      <c r="A3" s="195" t="s">
        <v>0</v>
      </c>
      <c r="B3" s="195" t="s">
        <v>5</v>
      </c>
      <c r="C3" s="195" t="s">
        <v>3</v>
      </c>
      <c r="D3" s="199" t="s">
        <v>4</v>
      </c>
      <c r="E3" s="193" t="s">
        <v>1</v>
      </c>
      <c r="F3" s="194"/>
      <c r="G3" s="195" t="s">
        <v>12</v>
      </c>
      <c r="H3" s="197" t="s">
        <v>87</v>
      </c>
    </row>
    <row r="4" spans="1:8" ht="24.75" customHeight="1">
      <c r="A4" s="196"/>
      <c r="B4" s="196"/>
      <c r="C4" s="196"/>
      <c r="D4" s="200"/>
      <c r="E4" s="31" t="s">
        <v>175</v>
      </c>
      <c r="F4" s="64" t="s">
        <v>176</v>
      </c>
      <c r="G4" s="196"/>
      <c r="H4" s="198"/>
    </row>
    <row r="5" spans="1:8" ht="24.75" customHeight="1">
      <c r="A5" s="88">
        <v>1</v>
      </c>
      <c r="B5" s="124" t="s">
        <v>31</v>
      </c>
      <c r="C5" s="88" t="s">
        <v>33</v>
      </c>
      <c r="D5" s="125">
        <v>19689</v>
      </c>
      <c r="E5" s="126"/>
      <c r="F5" s="127">
        <v>5000</v>
      </c>
      <c r="G5" s="128">
        <v>3</v>
      </c>
      <c r="H5" s="169" t="s">
        <v>250</v>
      </c>
    </row>
    <row r="6" spans="1:8" ht="24.75" customHeight="1">
      <c r="A6" s="90"/>
      <c r="B6" s="129" t="s">
        <v>32</v>
      </c>
      <c r="C6" s="90"/>
      <c r="D6" s="130"/>
      <c r="E6" s="131"/>
      <c r="F6" s="132"/>
      <c r="G6" s="133"/>
      <c r="H6" s="150"/>
    </row>
    <row r="7" spans="1:8" ht="24.75" customHeight="1">
      <c r="A7" s="88">
        <v>2</v>
      </c>
      <c r="B7" s="124" t="s">
        <v>39</v>
      </c>
      <c r="C7" s="88" t="s">
        <v>13</v>
      </c>
      <c r="D7" s="125">
        <v>19690</v>
      </c>
      <c r="E7" s="126"/>
      <c r="F7" s="127">
        <v>5000</v>
      </c>
      <c r="G7" s="128">
        <v>3</v>
      </c>
      <c r="H7" s="169" t="s">
        <v>250</v>
      </c>
    </row>
    <row r="8" spans="1:8" ht="24.75" customHeight="1">
      <c r="A8" s="90"/>
      <c r="B8" s="129" t="s">
        <v>40</v>
      </c>
      <c r="C8" s="90"/>
      <c r="D8" s="130"/>
      <c r="E8" s="126"/>
      <c r="F8" s="132"/>
      <c r="G8" s="133"/>
      <c r="H8" s="150"/>
    </row>
    <row r="9" spans="1:8" ht="24.75" customHeight="1">
      <c r="A9" s="88">
        <v>3</v>
      </c>
      <c r="B9" s="124" t="s">
        <v>108</v>
      </c>
      <c r="C9" s="88" t="s">
        <v>281</v>
      </c>
      <c r="D9" s="125">
        <v>19690</v>
      </c>
      <c r="E9" s="134"/>
      <c r="F9" s="127">
        <v>5000</v>
      </c>
      <c r="G9" s="128">
        <v>3</v>
      </c>
      <c r="H9" s="169" t="s">
        <v>250</v>
      </c>
    </row>
    <row r="10" spans="1:8" ht="24.75" customHeight="1">
      <c r="A10" s="135"/>
      <c r="B10" s="136" t="s">
        <v>109</v>
      </c>
      <c r="C10" s="135"/>
      <c r="D10" s="137"/>
      <c r="E10" s="138"/>
      <c r="F10" s="139"/>
      <c r="G10" s="140"/>
      <c r="H10" s="154"/>
    </row>
    <row r="11" spans="1:8" ht="24.75" customHeight="1">
      <c r="A11" s="90"/>
      <c r="B11" s="129" t="s">
        <v>110</v>
      </c>
      <c r="C11" s="90"/>
      <c r="D11" s="130"/>
      <c r="E11" s="131"/>
      <c r="F11" s="132"/>
      <c r="G11" s="133"/>
      <c r="H11" s="150"/>
    </row>
    <row r="12" spans="1:8" ht="24.75" customHeight="1">
      <c r="A12" s="88">
        <v>4</v>
      </c>
      <c r="B12" s="124" t="s">
        <v>41</v>
      </c>
      <c r="C12" s="88" t="s">
        <v>44</v>
      </c>
      <c r="D12" s="144" t="s">
        <v>45</v>
      </c>
      <c r="E12" s="126"/>
      <c r="F12" s="127">
        <v>5000</v>
      </c>
      <c r="G12" s="128">
        <v>3</v>
      </c>
      <c r="H12" s="169" t="s">
        <v>250</v>
      </c>
    </row>
    <row r="13" spans="1:8" ht="24.75" customHeight="1">
      <c r="A13" s="135"/>
      <c r="B13" s="136" t="s">
        <v>42</v>
      </c>
      <c r="C13" s="135"/>
      <c r="D13" s="137"/>
      <c r="E13" s="126"/>
      <c r="F13" s="139"/>
      <c r="G13" s="140"/>
      <c r="H13" s="154"/>
    </row>
    <row r="14" spans="1:8" ht="24.75" customHeight="1">
      <c r="A14" s="90"/>
      <c r="B14" s="129" t="s">
        <v>43</v>
      </c>
      <c r="C14" s="90"/>
      <c r="D14" s="130"/>
      <c r="E14" s="131"/>
      <c r="F14" s="132"/>
      <c r="G14" s="133"/>
      <c r="H14" s="150"/>
    </row>
    <row r="15" spans="1:8" ht="24.75" customHeight="1">
      <c r="A15" s="88">
        <v>5</v>
      </c>
      <c r="B15" s="124" t="s">
        <v>46</v>
      </c>
      <c r="C15" s="88" t="s">
        <v>49</v>
      </c>
      <c r="D15" s="125">
        <v>19690</v>
      </c>
      <c r="E15" s="126"/>
      <c r="F15" s="127">
        <v>5000</v>
      </c>
      <c r="G15" s="128">
        <v>3</v>
      </c>
      <c r="H15" s="169" t="s">
        <v>250</v>
      </c>
    </row>
    <row r="16" spans="1:8" ht="24.75" customHeight="1">
      <c r="A16" s="135"/>
      <c r="B16" s="136" t="s">
        <v>47</v>
      </c>
      <c r="C16" s="135"/>
      <c r="D16" s="137"/>
      <c r="E16" s="126"/>
      <c r="F16" s="139"/>
      <c r="G16" s="140"/>
      <c r="H16" s="154"/>
    </row>
    <row r="17" spans="1:8" ht="24.75" customHeight="1">
      <c r="A17" s="90"/>
      <c r="B17" s="129" t="s">
        <v>48</v>
      </c>
      <c r="C17" s="90"/>
      <c r="D17" s="130"/>
      <c r="E17" s="131"/>
      <c r="F17" s="132"/>
      <c r="G17" s="133"/>
      <c r="H17" s="150"/>
    </row>
    <row r="18" spans="1:8" ht="24.75" customHeight="1">
      <c r="A18" s="88">
        <v>6</v>
      </c>
      <c r="B18" s="124" t="s">
        <v>50</v>
      </c>
      <c r="C18" s="88" t="s">
        <v>53</v>
      </c>
      <c r="D18" s="125">
        <v>19690</v>
      </c>
      <c r="E18" s="126"/>
      <c r="F18" s="127">
        <v>5000</v>
      </c>
      <c r="G18" s="128">
        <v>3</v>
      </c>
      <c r="H18" s="169" t="s">
        <v>250</v>
      </c>
    </row>
    <row r="19" spans="1:8" ht="24.75" customHeight="1">
      <c r="A19" s="135"/>
      <c r="B19" s="136" t="s">
        <v>51</v>
      </c>
      <c r="C19" s="135"/>
      <c r="D19" s="137"/>
      <c r="E19" s="126"/>
      <c r="F19" s="139"/>
      <c r="G19" s="140"/>
      <c r="H19" s="154"/>
    </row>
    <row r="20" spans="1:8" ht="24.75" customHeight="1">
      <c r="A20" s="90"/>
      <c r="B20" s="129" t="s">
        <v>52</v>
      </c>
      <c r="C20" s="90"/>
      <c r="D20" s="130"/>
      <c r="E20" s="131"/>
      <c r="F20" s="132"/>
      <c r="G20" s="133"/>
      <c r="H20" s="150"/>
    </row>
    <row r="21" spans="1:8" ht="24.75" customHeight="1">
      <c r="A21" s="88">
        <v>7</v>
      </c>
      <c r="B21" s="124" t="s">
        <v>213</v>
      </c>
      <c r="C21" s="88" t="s">
        <v>9</v>
      </c>
      <c r="D21" s="125">
        <v>19696</v>
      </c>
      <c r="E21" s="126"/>
      <c r="F21" s="127">
        <v>5000</v>
      </c>
      <c r="G21" s="128">
        <v>3</v>
      </c>
      <c r="H21" s="169" t="s">
        <v>250</v>
      </c>
    </row>
    <row r="22" spans="1:8" ht="24.75" customHeight="1">
      <c r="A22" s="135"/>
      <c r="B22" s="136" t="s">
        <v>214</v>
      </c>
      <c r="C22" s="135"/>
      <c r="D22" s="137"/>
      <c r="E22" s="138"/>
      <c r="F22" s="139"/>
      <c r="G22" s="140"/>
      <c r="H22" s="154"/>
    </row>
    <row r="23" spans="1:8" ht="24.75" customHeight="1">
      <c r="A23" s="135"/>
      <c r="B23" s="136" t="s">
        <v>215</v>
      </c>
      <c r="C23" s="135"/>
      <c r="D23" s="137"/>
      <c r="E23" s="131"/>
      <c r="F23" s="139"/>
      <c r="G23" s="140"/>
      <c r="H23" s="154"/>
    </row>
    <row r="24" spans="1:8" ht="24.75" customHeight="1">
      <c r="A24" s="88">
        <v>8</v>
      </c>
      <c r="B24" s="124" t="s">
        <v>37</v>
      </c>
      <c r="C24" s="88" t="s">
        <v>15</v>
      </c>
      <c r="D24" s="125">
        <v>19700</v>
      </c>
      <c r="E24" s="126"/>
      <c r="F24" s="127">
        <v>5000</v>
      </c>
      <c r="G24" s="128">
        <v>3</v>
      </c>
      <c r="H24" s="169" t="s">
        <v>250</v>
      </c>
    </row>
    <row r="25" spans="1:8" ht="24.75" customHeight="1">
      <c r="A25" s="90"/>
      <c r="B25" s="129" t="s">
        <v>38</v>
      </c>
      <c r="C25" s="90"/>
      <c r="D25" s="130"/>
      <c r="E25" s="131"/>
      <c r="F25" s="132"/>
      <c r="G25" s="90"/>
      <c r="H25" s="150"/>
    </row>
    <row r="26" spans="1:8" ht="24.75" customHeight="1">
      <c r="A26" s="88">
        <v>9</v>
      </c>
      <c r="B26" s="124" t="s">
        <v>251</v>
      </c>
      <c r="C26" s="88" t="s">
        <v>34</v>
      </c>
      <c r="D26" s="125">
        <v>19705</v>
      </c>
      <c r="E26" s="126"/>
      <c r="F26" s="127">
        <v>5000</v>
      </c>
      <c r="G26" s="128">
        <v>3</v>
      </c>
      <c r="H26" s="169" t="s">
        <v>250</v>
      </c>
    </row>
    <row r="27" spans="1:8" ht="24.75" customHeight="1">
      <c r="A27" s="135"/>
      <c r="B27" s="136" t="s">
        <v>252</v>
      </c>
      <c r="C27" s="135"/>
      <c r="D27" s="137"/>
      <c r="E27" s="131"/>
      <c r="F27" s="139"/>
      <c r="G27" s="140"/>
      <c r="H27" s="154"/>
    </row>
    <row r="28" spans="1:8" ht="24.75" customHeight="1">
      <c r="A28" s="88">
        <v>10</v>
      </c>
      <c r="B28" s="124" t="s">
        <v>35</v>
      </c>
      <c r="C28" s="88" t="s">
        <v>8</v>
      </c>
      <c r="D28" s="125">
        <v>19706</v>
      </c>
      <c r="E28" s="126"/>
      <c r="F28" s="127">
        <v>5000</v>
      </c>
      <c r="G28" s="128">
        <v>3</v>
      </c>
      <c r="H28" s="169" t="s">
        <v>250</v>
      </c>
    </row>
    <row r="29" spans="1:8" ht="24.75" customHeight="1">
      <c r="A29" s="135"/>
      <c r="B29" s="136" t="s">
        <v>36</v>
      </c>
      <c r="C29" s="135"/>
      <c r="D29" s="137"/>
      <c r="E29" s="126"/>
      <c r="F29" s="139"/>
      <c r="G29" s="140"/>
      <c r="H29" s="154"/>
    </row>
    <row r="30" spans="1:8" ht="24.75" customHeight="1">
      <c r="A30" s="90"/>
      <c r="B30" s="129" t="s">
        <v>111</v>
      </c>
      <c r="C30" s="90"/>
      <c r="D30" s="130"/>
      <c r="E30" s="131"/>
      <c r="F30" s="132"/>
      <c r="G30" s="133"/>
      <c r="H30" s="150"/>
    </row>
    <row r="31" spans="1:8" ht="24.75" customHeight="1">
      <c r="A31" s="88">
        <v>11</v>
      </c>
      <c r="B31" s="124" t="s">
        <v>54</v>
      </c>
      <c r="C31" s="88" t="s">
        <v>58</v>
      </c>
      <c r="D31" s="125">
        <v>19709</v>
      </c>
      <c r="E31" s="126"/>
      <c r="F31" s="127">
        <v>5000</v>
      </c>
      <c r="G31" s="128"/>
      <c r="H31" s="169" t="s">
        <v>250</v>
      </c>
    </row>
    <row r="32" spans="1:8" ht="24.75" customHeight="1">
      <c r="A32" s="135"/>
      <c r="B32" s="136" t="s">
        <v>55</v>
      </c>
      <c r="C32" s="135"/>
      <c r="D32" s="137"/>
      <c r="E32" s="126"/>
      <c r="F32" s="139"/>
      <c r="G32" s="140"/>
      <c r="H32" s="154"/>
    </row>
    <row r="33" spans="1:8" ht="24.75" customHeight="1">
      <c r="A33" s="135"/>
      <c r="B33" s="136" t="s">
        <v>56</v>
      </c>
      <c r="C33" s="135"/>
      <c r="D33" s="137"/>
      <c r="E33" s="126"/>
      <c r="F33" s="139"/>
      <c r="G33" s="140"/>
      <c r="H33" s="154"/>
    </row>
    <row r="34" spans="1:8" ht="24.75" customHeight="1">
      <c r="A34" s="90"/>
      <c r="B34" s="129" t="s">
        <v>57</v>
      </c>
      <c r="C34" s="90"/>
      <c r="D34" s="130"/>
      <c r="E34" s="131"/>
      <c r="F34" s="132"/>
      <c r="G34" s="133"/>
      <c r="H34" s="150"/>
    </row>
    <row r="35" spans="1:8" ht="24.75" customHeight="1">
      <c r="A35" s="88">
        <v>12</v>
      </c>
      <c r="B35" s="124" t="s">
        <v>59</v>
      </c>
      <c r="C35" s="88" t="s">
        <v>17</v>
      </c>
      <c r="D35" s="125">
        <v>19714</v>
      </c>
      <c r="E35" s="126"/>
      <c r="F35" s="127">
        <v>5000</v>
      </c>
      <c r="G35" s="128">
        <v>3</v>
      </c>
      <c r="H35" s="169" t="s">
        <v>250</v>
      </c>
    </row>
    <row r="36" spans="1:8" ht="24.75" customHeight="1">
      <c r="A36" s="90"/>
      <c r="B36" s="129" t="s">
        <v>60</v>
      </c>
      <c r="C36" s="90"/>
      <c r="D36" s="130"/>
      <c r="E36" s="131"/>
      <c r="F36" s="132"/>
      <c r="G36" s="133"/>
      <c r="H36" s="150"/>
    </row>
    <row r="37" spans="1:8" ht="24.75" customHeight="1">
      <c r="A37" s="88">
        <v>13</v>
      </c>
      <c r="B37" s="124" t="s">
        <v>204</v>
      </c>
      <c r="C37" s="88" t="s">
        <v>14</v>
      </c>
      <c r="D37" s="125">
        <v>19714</v>
      </c>
      <c r="E37" s="126"/>
      <c r="F37" s="127">
        <v>5000</v>
      </c>
      <c r="G37" s="128">
        <v>3</v>
      </c>
      <c r="H37" s="169" t="s">
        <v>250</v>
      </c>
    </row>
    <row r="38" spans="1:8" ht="24.75" customHeight="1">
      <c r="A38" s="90"/>
      <c r="B38" s="129" t="s">
        <v>205</v>
      </c>
      <c r="C38" s="90"/>
      <c r="D38" s="130"/>
      <c r="E38" s="131"/>
      <c r="F38" s="132"/>
      <c r="G38" s="133"/>
      <c r="H38" s="150"/>
    </row>
    <row r="39" spans="1:8" ht="24.75" customHeight="1">
      <c r="A39" s="88">
        <v>14</v>
      </c>
      <c r="B39" s="124" t="s">
        <v>63</v>
      </c>
      <c r="C39" s="88" t="s">
        <v>10</v>
      </c>
      <c r="D39" s="125">
        <v>19721</v>
      </c>
      <c r="E39" s="126"/>
      <c r="F39" s="127">
        <v>5000</v>
      </c>
      <c r="G39" s="128">
        <v>3</v>
      </c>
      <c r="H39" s="169" t="s">
        <v>250</v>
      </c>
    </row>
    <row r="40" spans="1:8" ht="24.75" customHeight="1">
      <c r="A40" s="135"/>
      <c r="B40" s="136" t="s">
        <v>64</v>
      </c>
      <c r="C40" s="135"/>
      <c r="D40" s="137"/>
      <c r="E40" s="126"/>
      <c r="F40" s="139"/>
      <c r="G40" s="140"/>
      <c r="H40" s="154"/>
    </row>
    <row r="41" spans="1:8" ht="24.75" customHeight="1">
      <c r="A41" s="135"/>
      <c r="B41" s="136" t="s">
        <v>65</v>
      </c>
      <c r="C41" s="135"/>
      <c r="D41" s="137"/>
      <c r="E41" s="126"/>
      <c r="F41" s="139"/>
      <c r="G41" s="140"/>
      <c r="H41" s="154"/>
    </row>
    <row r="42" spans="1:8" ht="24.75" customHeight="1">
      <c r="A42" s="90"/>
      <c r="B42" s="129" t="s">
        <v>66</v>
      </c>
      <c r="C42" s="90"/>
      <c r="D42" s="130"/>
      <c r="E42" s="131"/>
      <c r="F42" s="132"/>
      <c r="G42" s="133"/>
      <c r="H42" s="150"/>
    </row>
    <row r="43" spans="1:9" ht="24.75" customHeight="1">
      <c r="A43" s="135">
        <v>15</v>
      </c>
      <c r="B43" s="136" t="s">
        <v>67</v>
      </c>
      <c r="C43" s="135" t="s">
        <v>69</v>
      </c>
      <c r="D43" s="141">
        <v>19730</v>
      </c>
      <c r="E43" s="126"/>
      <c r="F43" s="139">
        <v>5000</v>
      </c>
      <c r="G43" s="140">
        <v>3</v>
      </c>
      <c r="H43" s="169" t="s">
        <v>250</v>
      </c>
      <c r="I43" s="152"/>
    </row>
    <row r="44" spans="1:8" ht="24.75" customHeight="1">
      <c r="A44" s="135"/>
      <c r="B44" s="136" t="s">
        <v>68</v>
      </c>
      <c r="C44" s="135"/>
      <c r="D44" s="137"/>
      <c r="E44" s="126"/>
      <c r="F44" s="139"/>
      <c r="G44" s="140"/>
      <c r="H44" s="154"/>
    </row>
    <row r="45" spans="1:8" ht="24.75" customHeight="1">
      <c r="A45" s="90"/>
      <c r="B45" s="129" t="s">
        <v>280</v>
      </c>
      <c r="C45" s="90"/>
      <c r="D45" s="130"/>
      <c r="E45" s="131"/>
      <c r="F45" s="132"/>
      <c r="G45" s="133"/>
      <c r="H45" s="150"/>
    </row>
    <row r="46" spans="1:8" ht="24.75" customHeight="1">
      <c r="A46" s="135">
        <v>16</v>
      </c>
      <c r="B46" s="136" t="s">
        <v>82</v>
      </c>
      <c r="C46" s="135" t="s">
        <v>86</v>
      </c>
      <c r="D46" s="141">
        <v>19733</v>
      </c>
      <c r="E46" s="126"/>
      <c r="F46" s="139">
        <v>5000</v>
      </c>
      <c r="G46" s="140">
        <v>3</v>
      </c>
      <c r="H46" s="169" t="s">
        <v>250</v>
      </c>
    </row>
    <row r="47" spans="1:8" ht="24.75" customHeight="1">
      <c r="A47" s="135"/>
      <c r="B47" s="136" t="s">
        <v>83</v>
      </c>
      <c r="C47" s="135"/>
      <c r="D47" s="137"/>
      <c r="E47" s="126"/>
      <c r="F47" s="139"/>
      <c r="G47" s="140"/>
      <c r="H47" s="154"/>
    </row>
    <row r="48" spans="1:8" ht="24.75" customHeight="1">
      <c r="A48" s="135"/>
      <c r="B48" s="136" t="s">
        <v>84</v>
      </c>
      <c r="C48" s="135"/>
      <c r="D48" s="137"/>
      <c r="E48" s="126"/>
      <c r="F48" s="139"/>
      <c r="G48" s="140"/>
      <c r="H48" s="154"/>
    </row>
    <row r="49" spans="1:8" ht="24.75" customHeight="1">
      <c r="A49" s="90"/>
      <c r="B49" s="129" t="s">
        <v>85</v>
      </c>
      <c r="C49" s="90"/>
      <c r="D49" s="130"/>
      <c r="E49" s="131"/>
      <c r="F49" s="132"/>
      <c r="G49" s="133"/>
      <c r="H49" s="150"/>
    </row>
    <row r="50" spans="1:8" ht="24.75" customHeight="1">
      <c r="A50" s="135">
        <v>17</v>
      </c>
      <c r="B50" s="136" t="s">
        <v>278</v>
      </c>
      <c r="C50" s="135" t="s">
        <v>70</v>
      </c>
      <c r="D50" s="141">
        <v>19736</v>
      </c>
      <c r="E50" s="126"/>
      <c r="F50" s="139">
        <v>5000</v>
      </c>
      <c r="G50" s="140">
        <v>3</v>
      </c>
      <c r="H50" s="169" t="s">
        <v>250</v>
      </c>
    </row>
    <row r="51" spans="1:8" ht="24.75" customHeight="1">
      <c r="A51" s="90"/>
      <c r="B51" s="129" t="s">
        <v>279</v>
      </c>
      <c r="C51" s="90"/>
      <c r="D51" s="130"/>
      <c r="E51" s="151"/>
      <c r="F51" s="132"/>
      <c r="G51" s="133"/>
      <c r="H51" s="150"/>
    </row>
    <row r="52" spans="1:8" ht="24.75" customHeight="1">
      <c r="A52" s="135">
        <v>18</v>
      </c>
      <c r="B52" s="136" t="s">
        <v>71</v>
      </c>
      <c r="C52" s="135" t="s">
        <v>6</v>
      </c>
      <c r="D52" s="141">
        <v>19748</v>
      </c>
      <c r="E52" s="126"/>
      <c r="F52" s="139">
        <v>5000</v>
      </c>
      <c r="G52" s="140">
        <v>3</v>
      </c>
      <c r="H52" s="169" t="s">
        <v>250</v>
      </c>
    </row>
    <row r="53" spans="1:8" ht="24.75" customHeight="1">
      <c r="A53" s="135"/>
      <c r="B53" s="136" t="s">
        <v>72</v>
      </c>
      <c r="C53" s="135"/>
      <c r="D53" s="137"/>
      <c r="E53" s="126"/>
      <c r="F53" s="139"/>
      <c r="G53" s="140"/>
      <c r="H53" s="154"/>
    </row>
    <row r="54" spans="1:8" ht="24.75" customHeight="1">
      <c r="A54" s="90"/>
      <c r="B54" s="129" t="s">
        <v>73</v>
      </c>
      <c r="C54" s="90"/>
      <c r="D54" s="130"/>
      <c r="E54" s="131"/>
      <c r="F54" s="132"/>
      <c r="G54" s="133"/>
      <c r="H54" s="150"/>
    </row>
    <row r="55" spans="1:8" ht="24.75" customHeight="1">
      <c r="A55" s="88">
        <v>19</v>
      </c>
      <c r="B55" s="124" t="s">
        <v>74</v>
      </c>
      <c r="C55" s="88" t="s">
        <v>76</v>
      </c>
      <c r="D55" s="125">
        <v>19749</v>
      </c>
      <c r="E55" s="126"/>
      <c r="F55" s="127">
        <v>5000</v>
      </c>
      <c r="G55" s="128">
        <v>3</v>
      </c>
      <c r="H55" s="169" t="s">
        <v>250</v>
      </c>
    </row>
    <row r="56" spans="1:8" ht="24.75" customHeight="1">
      <c r="A56" s="90"/>
      <c r="B56" s="129" t="s">
        <v>75</v>
      </c>
      <c r="C56" s="90"/>
      <c r="D56" s="130"/>
      <c r="E56" s="131"/>
      <c r="F56" s="132"/>
      <c r="G56" s="133"/>
      <c r="H56" s="150"/>
    </row>
    <row r="57" spans="1:8" ht="24.75" customHeight="1">
      <c r="A57" s="135">
        <v>20</v>
      </c>
      <c r="B57" s="136" t="s">
        <v>77</v>
      </c>
      <c r="C57" s="135" t="s">
        <v>81</v>
      </c>
      <c r="D57" s="141">
        <v>19755</v>
      </c>
      <c r="E57" s="126"/>
      <c r="F57" s="139">
        <v>5000</v>
      </c>
      <c r="G57" s="140">
        <v>3</v>
      </c>
      <c r="H57" s="169" t="s">
        <v>250</v>
      </c>
    </row>
    <row r="58" spans="1:8" ht="24.75" customHeight="1">
      <c r="A58" s="135"/>
      <c r="B58" s="136" t="s">
        <v>78</v>
      </c>
      <c r="C58" s="135"/>
      <c r="D58" s="137"/>
      <c r="E58" s="139"/>
      <c r="F58" s="139"/>
      <c r="G58" s="140"/>
      <c r="H58" s="154"/>
    </row>
    <row r="59" spans="1:8" ht="24.75" customHeight="1">
      <c r="A59" s="135"/>
      <c r="B59" s="136" t="s">
        <v>79</v>
      </c>
      <c r="C59" s="135"/>
      <c r="D59" s="137"/>
      <c r="E59" s="139"/>
      <c r="F59" s="139"/>
      <c r="G59" s="140"/>
      <c r="H59" s="154"/>
    </row>
    <row r="60" spans="1:8" ht="24.75" customHeight="1">
      <c r="A60" s="90"/>
      <c r="B60" s="129" t="s">
        <v>80</v>
      </c>
      <c r="C60" s="90"/>
      <c r="D60" s="130"/>
      <c r="E60" s="132"/>
      <c r="F60" s="132"/>
      <c r="G60" s="133"/>
      <c r="H60" s="150"/>
    </row>
    <row r="61" spans="1:8" ht="24.75" customHeight="1">
      <c r="A61" s="52">
        <v>21</v>
      </c>
      <c r="B61" s="25" t="s">
        <v>173</v>
      </c>
      <c r="C61" s="9" t="s">
        <v>33</v>
      </c>
      <c r="D61" s="54">
        <v>19756</v>
      </c>
      <c r="E61" s="55">
        <v>9880</v>
      </c>
      <c r="F61" s="55"/>
      <c r="G61" s="56"/>
      <c r="H61" s="155" t="s">
        <v>189</v>
      </c>
    </row>
    <row r="62" spans="1:8" ht="24.75" customHeight="1">
      <c r="A62" s="52"/>
      <c r="B62" s="25" t="s">
        <v>172</v>
      </c>
      <c r="C62" s="9" t="s">
        <v>177</v>
      </c>
      <c r="D62" s="62" t="s">
        <v>181</v>
      </c>
      <c r="E62" s="55"/>
      <c r="F62" s="55"/>
      <c r="G62" s="56"/>
      <c r="H62" s="156"/>
    </row>
    <row r="63" spans="1:8" ht="24.75" customHeight="1">
      <c r="A63" s="52"/>
      <c r="B63" s="25" t="s">
        <v>171</v>
      </c>
      <c r="C63" s="9" t="s">
        <v>14</v>
      </c>
      <c r="D63" s="62" t="s">
        <v>183</v>
      </c>
      <c r="E63" s="55"/>
      <c r="F63" s="55"/>
      <c r="G63" s="56"/>
      <c r="H63" s="156"/>
    </row>
    <row r="64" spans="1:8" ht="24.75" customHeight="1">
      <c r="A64" s="52"/>
      <c r="B64" s="10"/>
      <c r="C64" s="9" t="s">
        <v>178</v>
      </c>
      <c r="D64" s="62"/>
      <c r="E64" s="55"/>
      <c r="F64" s="55"/>
      <c r="G64" s="56"/>
      <c r="H64" s="156"/>
    </row>
    <row r="65" spans="1:8" ht="24.75" customHeight="1">
      <c r="A65" s="57"/>
      <c r="B65" s="12"/>
      <c r="C65" s="11" t="s">
        <v>179</v>
      </c>
      <c r="D65" s="63"/>
      <c r="E65" s="60"/>
      <c r="F65" s="60"/>
      <c r="G65" s="61"/>
      <c r="H65" s="157"/>
    </row>
    <row r="66" spans="1:8" ht="24.75" customHeight="1">
      <c r="A66" s="135">
        <v>22</v>
      </c>
      <c r="B66" s="136" t="s">
        <v>104</v>
      </c>
      <c r="C66" s="135" t="s">
        <v>14</v>
      </c>
      <c r="D66" s="141">
        <v>19769</v>
      </c>
      <c r="E66" s="139">
        <v>20000</v>
      </c>
      <c r="F66" s="139"/>
      <c r="G66" s="140">
        <v>3</v>
      </c>
      <c r="H66" s="149" t="s">
        <v>250</v>
      </c>
    </row>
    <row r="67" spans="1:8" ht="24.75" customHeight="1">
      <c r="A67" s="90"/>
      <c r="B67" s="129" t="s">
        <v>277</v>
      </c>
      <c r="C67" s="90"/>
      <c r="D67" s="130"/>
      <c r="E67" s="132"/>
      <c r="F67" s="132"/>
      <c r="G67" s="133"/>
      <c r="H67" s="150"/>
    </row>
    <row r="68" spans="1:8" ht="24.75" customHeight="1">
      <c r="A68" s="135">
        <v>23</v>
      </c>
      <c r="B68" s="136" t="s">
        <v>105</v>
      </c>
      <c r="C68" s="135" t="s">
        <v>81</v>
      </c>
      <c r="D68" s="141">
        <v>19769</v>
      </c>
      <c r="E68" s="139">
        <v>25000</v>
      </c>
      <c r="F68" s="139"/>
      <c r="G68" s="140">
        <v>3</v>
      </c>
      <c r="H68" s="148" t="s">
        <v>250</v>
      </c>
    </row>
    <row r="69" spans="1:8" ht="24.75" customHeight="1">
      <c r="A69" s="135"/>
      <c r="B69" s="136" t="s">
        <v>106</v>
      </c>
      <c r="C69" s="135"/>
      <c r="D69" s="137"/>
      <c r="E69" s="139"/>
      <c r="F69" s="139"/>
      <c r="G69" s="140"/>
      <c r="H69" s="154"/>
    </row>
    <row r="70" spans="1:8" ht="24.75" customHeight="1">
      <c r="A70" s="90"/>
      <c r="B70" s="129" t="s">
        <v>107</v>
      </c>
      <c r="C70" s="90"/>
      <c r="D70" s="130"/>
      <c r="E70" s="132"/>
      <c r="F70" s="132"/>
      <c r="G70" s="133"/>
      <c r="H70" s="150"/>
    </row>
    <row r="71" spans="1:8" ht="24.75" customHeight="1">
      <c r="A71" s="88">
        <v>24</v>
      </c>
      <c r="B71" s="124" t="s">
        <v>61</v>
      </c>
      <c r="C71" s="88" t="s">
        <v>249</v>
      </c>
      <c r="D71" s="125">
        <v>19777</v>
      </c>
      <c r="E71" s="126"/>
      <c r="F71" s="127">
        <v>5000</v>
      </c>
      <c r="G71" s="128">
        <v>3</v>
      </c>
      <c r="H71" s="169" t="s">
        <v>250</v>
      </c>
    </row>
    <row r="72" spans="1:8" ht="24.75" customHeight="1">
      <c r="A72" s="90"/>
      <c r="B72" s="129" t="s">
        <v>62</v>
      </c>
      <c r="C72" s="90"/>
      <c r="D72" s="130"/>
      <c r="E72" s="132"/>
      <c r="F72" s="132"/>
      <c r="G72" s="133"/>
      <c r="H72" s="150"/>
    </row>
    <row r="73" spans="1:8" ht="24.75" customHeight="1">
      <c r="A73" s="9">
        <v>25</v>
      </c>
      <c r="B73" s="186" t="s">
        <v>88</v>
      </c>
      <c r="C73" s="9" t="s">
        <v>13</v>
      </c>
      <c r="D73" s="21">
        <v>19797</v>
      </c>
      <c r="E73" s="43">
        <v>20000</v>
      </c>
      <c r="F73" s="43"/>
      <c r="G73" s="46">
        <v>3</v>
      </c>
      <c r="H73" s="122" t="s">
        <v>189</v>
      </c>
    </row>
    <row r="74" spans="1:8" ht="24.75" customHeight="1">
      <c r="A74" s="11"/>
      <c r="B74" s="23"/>
      <c r="C74" s="11"/>
      <c r="D74" s="20"/>
      <c r="E74" s="41"/>
      <c r="F74" s="41"/>
      <c r="G74" s="45"/>
      <c r="H74" s="123" t="s">
        <v>250</v>
      </c>
    </row>
    <row r="75" spans="1:8" ht="24.75" customHeight="1">
      <c r="A75" s="9">
        <v>26</v>
      </c>
      <c r="B75" s="186" t="s">
        <v>89</v>
      </c>
      <c r="C75" s="9" t="s">
        <v>281</v>
      </c>
      <c r="D75" s="21">
        <v>19797</v>
      </c>
      <c r="E75" s="43">
        <v>20000</v>
      </c>
      <c r="F75" s="43"/>
      <c r="G75" s="46">
        <v>2</v>
      </c>
      <c r="H75" s="122" t="s">
        <v>189</v>
      </c>
    </row>
    <row r="76" spans="1:8" ht="24.75" customHeight="1">
      <c r="A76" s="9"/>
      <c r="B76" s="186" t="s">
        <v>90</v>
      </c>
      <c r="C76" s="9"/>
      <c r="D76" s="17"/>
      <c r="E76" s="43"/>
      <c r="F76" s="41"/>
      <c r="G76" s="46"/>
      <c r="H76" s="122" t="s">
        <v>250</v>
      </c>
    </row>
    <row r="77" spans="1:8" ht="24.75" customHeight="1">
      <c r="A77" s="7">
        <v>27</v>
      </c>
      <c r="B77" s="172" t="s">
        <v>91</v>
      </c>
      <c r="C77" s="7" t="s">
        <v>44</v>
      </c>
      <c r="D77" s="13">
        <v>19797</v>
      </c>
      <c r="E77" s="42">
        <v>20000</v>
      </c>
      <c r="F77" s="43"/>
      <c r="G77" s="44">
        <v>3</v>
      </c>
      <c r="H77" s="120" t="s">
        <v>189</v>
      </c>
    </row>
    <row r="78" spans="1:8" ht="24.75" customHeight="1">
      <c r="A78" s="11"/>
      <c r="B78" s="173" t="s">
        <v>11</v>
      </c>
      <c r="C78" s="11"/>
      <c r="D78" s="18"/>
      <c r="E78" s="41"/>
      <c r="F78" s="41"/>
      <c r="G78" s="45"/>
      <c r="H78" s="123" t="s">
        <v>250</v>
      </c>
    </row>
    <row r="79" spans="1:8" ht="24.75" customHeight="1">
      <c r="A79" s="7">
        <v>28</v>
      </c>
      <c r="B79" s="172" t="s">
        <v>92</v>
      </c>
      <c r="C79" s="7" t="s">
        <v>94</v>
      </c>
      <c r="D79" s="13">
        <v>19797</v>
      </c>
      <c r="E79" s="42">
        <v>20000</v>
      </c>
      <c r="F79" s="43"/>
      <c r="G79" s="44"/>
      <c r="H79" s="120" t="s">
        <v>189</v>
      </c>
    </row>
    <row r="80" spans="1:8" ht="24.75" customHeight="1">
      <c r="A80" s="11"/>
      <c r="B80" s="173" t="s">
        <v>93</v>
      </c>
      <c r="C80" s="11"/>
      <c r="D80" s="18"/>
      <c r="E80" s="41"/>
      <c r="F80" s="41"/>
      <c r="G80" s="45"/>
      <c r="H80" s="123" t="s">
        <v>250</v>
      </c>
    </row>
    <row r="81" spans="1:8" ht="24.75" customHeight="1">
      <c r="A81" s="9">
        <v>29</v>
      </c>
      <c r="B81" s="186" t="s">
        <v>95</v>
      </c>
      <c r="C81" s="9" t="s">
        <v>53</v>
      </c>
      <c r="D81" s="21">
        <v>19797</v>
      </c>
      <c r="E81" s="43">
        <v>20000</v>
      </c>
      <c r="F81" s="43"/>
      <c r="G81" s="46">
        <v>3</v>
      </c>
      <c r="H81" s="122" t="s">
        <v>189</v>
      </c>
    </row>
    <row r="82" spans="1:8" ht="24.75" customHeight="1">
      <c r="A82" s="11"/>
      <c r="B82" s="173" t="s">
        <v>96</v>
      </c>
      <c r="C82" s="11"/>
      <c r="D82" s="18"/>
      <c r="E82" s="41"/>
      <c r="F82" s="41"/>
      <c r="G82" s="45"/>
      <c r="H82" s="123" t="s">
        <v>250</v>
      </c>
    </row>
    <row r="83" spans="1:8" ht="24.75" customHeight="1">
      <c r="A83" s="9">
        <v>30</v>
      </c>
      <c r="B83" s="186" t="s">
        <v>97</v>
      </c>
      <c r="C83" s="9" t="s">
        <v>58</v>
      </c>
      <c r="D83" s="21">
        <v>19797</v>
      </c>
      <c r="E83" s="43">
        <v>27500</v>
      </c>
      <c r="F83" s="43"/>
      <c r="G83" s="46">
        <v>3</v>
      </c>
      <c r="H83" s="122" t="s">
        <v>250</v>
      </c>
    </row>
    <row r="84" spans="1:8" ht="24.75" customHeight="1">
      <c r="A84" s="9"/>
      <c r="B84" s="186" t="s">
        <v>98</v>
      </c>
      <c r="C84" s="9"/>
      <c r="D84" s="17"/>
      <c r="E84" s="43"/>
      <c r="F84" s="43"/>
      <c r="G84" s="46"/>
      <c r="H84" s="117"/>
    </row>
    <row r="85" spans="1:8" ht="24.75" customHeight="1">
      <c r="A85" s="11"/>
      <c r="B85" s="173" t="s">
        <v>99</v>
      </c>
      <c r="C85" s="11"/>
      <c r="D85" s="18"/>
      <c r="E85" s="41"/>
      <c r="F85" s="41"/>
      <c r="G85" s="45"/>
      <c r="H85" s="118"/>
    </row>
    <row r="86" spans="1:8" ht="24.75" customHeight="1">
      <c r="A86" s="9">
        <v>31</v>
      </c>
      <c r="B86" s="25" t="s">
        <v>100</v>
      </c>
      <c r="C86" s="9" t="s">
        <v>7</v>
      </c>
      <c r="D86" s="21">
        <v>19797</v>
      </c>
      <c r="E86" s="43">
        <v>30000</v>
      </c>
      <c r="F86" s="43"/>
      <c r="G86" s="46"/>
      <c r="H86" s="122" t="s">
        <v>250</v>
      </c>
    </row>
    <row r="87" spans="1:8" ht="24.75" customHeight="1">
      <c r="A87" s="11"/>
      <c r="B87" s="23" t="s">
        <v>101</v>
      </c>
      <c r="C87" s="11"/>
      <c r="D87" s="18"/>
      <c r="E87" s="41"/>
      <c r="F87" s="41"/>
      <c r="G87" s="45"/>
      <c r="H87" s="118"/>
    </row>
    <row r="88" spans="1:8" ht="24.75" customHeight="1">
      <c r="A88" s="11">
        <v>32</v>
      </c>
      <c r="B88" s="23" t="s">
        <v>102</v>
      </c>
      <c r="C88" s="11" t="s">
        <v>103</v>
      </c>
      <c r="D88" s="20">
        <v>19797</v>
      </c>
      <c r="E88" s="41">
        <v>20000</v>
      </c>
      <c r="F88" s="40"/>
      <c r="G88" s="45"/>
      <c r="H88" s="123" t="s">
        <v>250</v>
      </c>
    </row>
    <row r="89" spans="1:8" ht="24.75" customHeight="1">
      <c r="A89" s="11">
        <v>33</v>
      </c>
      <c r="B89" s="23" t="s">
        <v>112</v>
      </c>
      <c r="C89" s="11" t="s">
        <v>113</v>
      </c>
      <c r="D89" s="20">
        <v>19832</v>
      </c>
      <c r="E89" s="41">
        <v>20000</v>
      </c>
      <c r="F89" s="41"/>
      <c r="G89" s="45"/>
      <c r="H89" s="119" t="s">
        <v>250</v>
      </c>
    </row>
    <row r="90" spans="1:8" ht="24.75" customHeight="1">
      <c r="A90" s="11">
        <v>34</v>
      </c>
      <c r="B90" s="23" t="s">
        <v>114</v>
      </c>
      <c r="C90" s="11" t="s">
        <v>115</v>
      </c>
      <c r="D90" s="20">
        <v>19832</v>
      </c>
      <c r="E90" s="41">
        <v>20000</v>
      </c>
      <c r="F90" s="41"/>
      <c r="G90" s="45"/>
      <c r="H90" s="119" t="s">
        <v>250</v>
      </c>
    </row>
    <row r="91" spans="1:8" ht="24.75" customHeight="1">
      <c r="A91" s="7">
        <v>35</v>
      </c>
      <c r="B91" s="24" t="s">
        <v>116</v>
      </c>
      <c r="C91" s="7" t="s">
        <v>15</v>
      </c>
      <c r="D91" s="13">
        <v>19832</v>
      </c>
      <c r="E91" s="42">
        <v>29000</v>
      </c>
      <c r="F91" s="43"/>
      <c r="G91" s="44"/>
      <c r="H91" s="120" t="s">
        <v>250</v>
      </c>
    </row>
    <row r="92" spans="1:8" ht="24.75" customHeight="1">
      <c r="A92" s="11"/>
      <c r="B92" s="23" t="s">
        <v>117</v>
      </c>
      <c r="C92" s="11"/>
      <c r="D92" s="18"/>
      <c r="E92" s="41"/>
      <c r="F92" s="41"/>
      <c r="G92" s="45"/>
      <c r="H92" s="118"/>
    </row>
    <row r="93" spans="1:8" ht="24.75" customHeight="1">
      <c r="A93" s="9">
        <v>36</v>
      </c>
      <c r="B93" s="186" t="s">
        <v>291</v>
      </c>
      <c r="C93" s="9" t="s">
        <v>9</v>
      </c>
      <c r="D93" s="21">
        <v>19839</v>
      </c>
      <c r="E93" s="43">
        <v>20000</v>
      </c>
      <c r="F93" s="43"/>
      <c r="G93" s="46">
        <v>3</v>
      </c>
      <c r="H93" s="169" t="s">
        <v>250</v>
      </c>
    </row>
    <row r="94" spans="1:8" ht="24.75" customHeight="1">
      <c r="A94" s="9"/>
      <c r="B94" s="186" t="s">
        <v>292</v>
      </c>
      <c r="C94" s="9"/>
      <c r="D94" s="17"/>
      <c r="E94" s="43"/>
      <c r="F94" s="43"/>
      <c r="G94" s="46"/>
      <c r="H94" s="117"/>
    </row>
    <row r="95" spans="1:8" ht="24.75" customHeight="1">
      <c r="A95" s="11"/>
      <c r="B95" s="173" t="s">
        <v>118</v>
      </c>
      <c r="C95" s="11"/>
      <c r="D95" s="18"/>
      <c r="E95" s="41"/>
      <c r="F95" s="41"/>
      <c r="G95" s="45"/>
      <c r="H95" s="118"/>
    </row>
    <row r="96" spans="1:8" ht="24.75" customHeight="1">
      <c r="A96" s="9">
        <v>37</v>
      </c>
      <c r="B96" s="25" t="s">
        <v>119</v>
      </c>
      <c r="C96" s="9" t="s">
        <v>8</v>
      </c>
      <c r="D96" s="21">
        <v>19839</v>
      </c>
      <c r="E96" s="43">
        <v>45084</v>
      </c>
      <c r="F96" s="43"/>
      <c r="G96" s="46"/>
      <c r="H96" s="169" t="s">
        <v>250</v>
      </c>
    </row>
    <row r="97" spans="1:8" ht="24.75" customHeight="1">
      <c r="A97" s="9"/>
      <c r="B97" s="25" t="s">
        <v>120</v>
      </c>
      <c r="C97" s="9"/>
      <c r="D97" s="17"/>
      <c r="E97" s="43"/>
      <c r="F97" s="43"/>
      <c r="G97" s="46"/>
      <c r="H97" s="117"/>
    </row>
    <row r="98" spans="1:8" ht="24.75" customHeight="1">
      <c r="A98" s="11"/>
      <c r="B98" s="23" t="s">
        <v>121</v>
      </c>
      <c r="C98" s="11"/>
      <c r="D98" s="18"/>
      <c r="E98" s="41"/>
      <c r="F98" s="41"/>
      <c r="G98" s="45"/>
      <c r="H98" s="118"/>
    </row>
    <row r="99" spans="1:8" ht="24.75" customHeight="1">
      <c r="A99" s="7">
        <v>38</v>
      </c>
      <c r="B99" s="24" t="s">
        <v>122</v>
      </c>
      <c r="C99" s="7" t="s">
        <v>16</v>
      </c>
      <c r="D99" s="13">
        <v>19839</v>
      </c>
      <c r="E99" s="42">
        <v>20000</v>
      </c>
      <c r="F99" s="43"/>
      <c r="G99" s="44"/>
      <c r="H99" s="169" t="s">
        <v>250</v>
      </c>
    </row>
    <row r="100" spans="1:8" ht="24.75" customHeight="1">
      <c r="A100" s="11"/>
      <c r="B100" s="23" t="s">
        <v>123</v>
      </c>
      <c r="C100" s="11"/>
      <c r="D100" s="18"/>
      <c r="E100" s="41"/>
      <c r="F100" s="41"/>
      <c r="G100" s="45"/>
      <c r="H100" s="118"/>
    </row>
    <row r="101" spans="1:8" ht="24.75" customHeight="1">
      <c r="A101" s="135">
        <v>39</v>
      </c>
      <c r="B101" s="136" t="s">
        <v>152</v>
      </c>
      <c r="C101" s="135" t="s">
        <v>34</v>
      </c>
      <c r="D101" s="141">
        <v>19853</v>
      </c>
      <c r="E101" s="139">
        <v>20000</v>
      </c>
      <c r="F101" s="139"/>
      <c r="G101" s="140">
        <v>3</v>
      </c>
      <c r="H101" s="148" t="s">
        <v>250</v>
      </c>
    </row>
    <row r="102" spans="1:8" ht="24.75" customHeight="1">
      <c r="A102" s="90"/>
      <c r="B102" s="129" t="s">
        <v>153</v>
      </c>
      <c r="C102" s="90"/>
      <c r="D102" s="130"/>
      <c r="E102" s="132"/>
      <c r="F102" s="132"/>
      <c r="G102" s="133"/>
      <c r="H102" s="150"/>
    </row>
    <row r="103" spans="1:9" ht="24.75" customHeight="1">
      <c r="A103" s="9">
        <v>40</v>
      </c>
      <c r="B103" s="186" t="s">
        <v>154</v>
      </c>
      <c r="C103" s="9" t="s">
        <v>70</v>
      </c>
      <c r="D103" s="21">
        <v>19853</v>
      </c>
      <c r="E103" s="43">
        <v>20000</v>
      </c>
      <c r="F103" s="43"/>
      <c r="G103" s="46">
        <v>3</v>
      </c>
      <c r="H103" s="120" t="s">
        <v>250</v>
      </c>
      <c r="I103" s="1" t="s">
        <v>293</v>
      </c>
    </row>
    <row r="104" spans="1:8" ht="24.75" customHeight="1">
      <c r="A104" s="11"/>
      <c r="B104" s="173" t="s">
        <v>155</v>
      </c>
      <c r="C104" s="11"/>
      <c r="D104" s="18"/>
      <c r="E104" s="41"/>
      <c r="F104" s="41"/>
      <c r="G104" s="45"/>
      <c r="H104" s="118"/>
    </row>
    <row r="105" spans="1:8" ht="24.75" customHeight="1">
      <c r="A105" s="9">
        <v>41</v>
      </c>
      <c r="B105" s="186" t="s">
        <v>156</v>
      </c>
      <c r="C105" s="9" t="s">
        <v>159</v>
      </c>
      <c r="D105" s="21">
        <v>19853</v>
      </c>
      <c r="E105" s="43">
        <v>20000</v>
      </c>
      <c r="F105" s="43"/>
      <c r="G105" s="46">
        <v>3</v>
      </c>
      <c r="H105" s="120" t="s">
        <v>250</v>
      </c>
    </row>
    <row r="106" spans="1:8" ht="24.75" customHeight="1">
      <c r="A106" s="9"/>
      <c r="B106" s="186" t="s">
        <v>157</v>
      </c>
      <c r="C106" s="9"/>
      <c r="D106" s="17"/>
      <c r="E106" s="43"/>
      <c r="F106" s="43"/>
      <c r="G106" s="46"/>
      <c r="H106" s="117"/>
    </row>
    <row r="107" spans="1:8" ht="24.75" customHeight="1">
      <c r="A107" s="11"/>
      <c r="B107" s="173" t="s">
        <v>158</v>
      </c>
      <c r="C107" s="11"/>
      <c r="D107" s="18"/>
      <c r="E107" s="41"/>
      <c r="F107" s="41"/>
      <c r="G107" s="45"/>
      <c r="H107" s="118"/>
    </row>
    <row r="108" spans="1:8" ht="24.75" customHeight="1">
      <c r="A108" s="135">
        <v>42</v>
      </c>
      <c r="B108" s="136" t="s">
        <v>160</v>
      </c>
      <c r="C108" s="135" t="s">
        <v>10</v>
      </c>
      <c r="D108" s="141">
        <v>19853</v>
      </c>
      <c r="E108" s="139">
        <v>20000</v>
      </c>
      <c r="F108" s="139"/>
      <c r="G108" s="140">
        <v>3</v>
      </c>
      <c r="H108" s="148" t="s">
        <v>250</v>
      </c>
    </row>
    <row r="109" spans="1:8" ht="24.75" customHeight="1">
      <c r="A109" s="135"/>
      <c r="B109" s="136" t="s">
        <v>161</v>
      </c>
      <c r="C109" s="135"/>
      <c r="D109" s="137"/>
      <c r="E109" s="139"/>
      <c r="F109" s="139"/>
      <c r="G109" s="140"/>
      <c r="H109" s="154"/>
    </row>
    <row r="110" spans="1:8" ht="24.75" customHeight="1">
      <c r="A110" s="90"/>
      <c r="B110" s="129" t="s">
        <v>162</v>
      </c>
      <c r="C110" s="90"/>
      <c r="D110" s="130"/>
      <c r="E110" s="132"/>
      <c r="F110" s="132"/>
      <c r="G110" s="133"/>
      <c r="H110" s="150"/>
    </row>
    <row r="111" spans="1:8" ht="24.75" customHeight="1">
      <c r="A111" s="9">
        <v>43</v>
      </c>
      <c r="B111" s="186" t="s">
        <v>124</v>
      </c>
      <c r="C111" s="9" t="s">
        <v>127</v>
      </c>
      <c r="D111" s="21">
        <v>19888</v>
      </c>
      <c r="E111" s="43">
        <v>20000</v>
      </c>
      <c r="F111" s="43"/>
      <c r="G111" s="46">
        <v>3</v>
      </c>
      <c r="H111" s="120" t="s">
        <v>250</v>
      </c>
    </row>
    <row r="112" spans="1:8" ht="24.75" customHeight="1">
      <c r="A112" s="9"/>
      <c r="B112" s="186" t="s">
        <v>125</v>
      </c>
      <c r="C112" s="9"/>
      <c r="D112" s="17"/>
      <c r="E112" s="43"/>
      <c r="F112" s="43"/>
      <c r="G112" s="46"/>
      <c r="H112" s="117"/>
    </row>
    <row r="113" spans="1:8" ht="24.75" customHeight="1">
      <c r="A113" s="11"/>
      <c r="B113" s="173" t="s">
        <v>126</v>
      </c>
      <c r="C113" s="11"/>
      <c r="D113" s="18"/>
      <c r="E113" s="41"/>
      <c r="F113" s="41"/>
      <c r="G113" s="45"/>
      <c r="H113" s="118"/>
    </row>
    <row r="114" spans="1:8" ht="24.75" customHeight="1">
      <c r="A114" s="7">
        <v>44</v>
      </c>
      <c r="B114" s="172" t="s">
        <v>128</v>
      </c>
      <c r="C114" s="7" t="s">
        <v>86</v>
      </c>
      <c r="D114" s="13">
        <v>19888</v>
      </c>
      <c r="E114" s="42">
        <v>30274</v>
      </c>
      <c r="F114" s="43"/>
      <c r="G114" s="44">
        <v>2</v>
      </c>
      <c r="H114" s="120" t="s">
        <v>250</v>
      </c>
    </row>
    <row r="115" spans="1:8" ht="24.75" customHeight="1">
      <c r="A115" s="11"/>
      <c r="B115" s="173" t="s">
        <v>129</v>
      </c>
      <c r="C115" s="11"/>
      <c r="D115" s="18"/>
      <c r="E115" s="41"/>
      <c r="F115" s="41"/>
      <c r="G115" s="45"/>
      <c r="H115" s="118"/>
    </row>
    <row r="116" spans="1:12" ht="24.75" customHeight="1">
      <c r="A116" s="7">
        <v>45</v>
      </c>
      <c r="B116" s="172" t="s">
        <v>130</v>
      </c>
      <c r="C116" s="7" t="s">
        <v>151</v>
      </c>
      <c r="D116" s="13">
        <v>19888</v>
      </c>
      <c r="E116" s="42">
        <v>20000</v>
      </c>
      <c r="F116" s="43"/>
      <c r="G116" s="44">
        <v>3</v>
      </c>
      <c r="H116" s="120" t="s">
        <v>250</v>
      </c>
      <c r="I116" s="28"/>
      <c r="J116" s="28"/>
      <c r="K116" s="28"/>
      <c r="L116" s="28"/>
    </row>
    <row r="117" spans="1:8" ht="24.75" customHeight="1">
      <c r="A117" s="11"/>
      <c r="B117" s="173" t="s">
        <v>131</v>
      </c>
      <c r="C117" s="11"/>
      <c r="D117" s="18"/>
      <c r="E117" s="41"/>
      <c r="F117" s="41"/>
      <c r="G117" s="11"/>
      <c r="H117" s="118"/>
    </row>
    <row r="118" spans="1:8" ht="24.75" customHeight="1">
      <c r="A118" s="9">
        <v>46</v>
      </c>
      <c r="B118" s="25" t="s">
        <v>132</v>
      </c>
      <c r="C118" s="9" t="s">
        <v>33</v>
      </c>
      <c r="D118" s="21">
        <v>19899</v>
      </c>
      <c r="E118" s="43">
        <v>29000</v>
      </c>
      <c r="F118" s="43"/>
      <c r="G118" s="46"/>
      <c r="H118" s="120" t="s">
        <v>250</v>
      </c>
    </row>
    <row r="119" spans="1:8" ht="24.75" customHeight="1">
      <c r="A119" s="9"/>
      <c r="B119" s="25" t="s">
        <v>133</v>
      </c>
      <c r="C119" s="9"/>
      <c r="D119" s="17"/>
      <c r="E119" s="43"/>
      <c r="F119" s="43"/>
      <c r="G119" s="46"/>
      <c r="H119" s="117"/>
    </row>
    <row r="120" spans="1:8" ht="24.75" customHeight="1">
      <c r="A120" s="11"/>
      <c r="B120" s="23" t="s">
        <v>134</v>
      </c>
      <c r="C120" s="11"/>
      <c r="D120" s="18"/>
      <c r="E120" s="41"/>
      <c r="F120" s="41"/>
      <c r="G120" s="45"/>
      <c r="H120" s="118"/>
    </row>
    <row r="121" spans="1:8" ht="24.75" customHeight="1">
      <c r="A121" s="7">
        <v>47</v>
      </c>
      <c r="B121" s="24" t="s">
        <v>135</v>
      </c>
      <c r="C121" s="7" t="s">
        <v>17</v>
      </c>
      <c r="D121" s="13">
        <v>19899</v>
      </c>
      <c r="E121" s="42">
        <v>25000</v>
      </c>
      <c r="F121" s="43"/>
      <c r="G121" s="44"/>
      <c r="H121" s="120" t="s">
        <v>250</v>
      </c>
    </row>
    <row r="122" spans="1:8" ht="24.75" customHeight="1">
      <c r="A122" s="11"/>
      <c r="B122" s="23" t="s">
        <v>136</v>
      </c>
      <c r="C122" s="11"/>
      <c r="D122" s="18"/>
      <c r="E122" s="41"/>
      <c r="F122" s="41"/>
      <c r="G122" s="45"/>
      <c r="H122" s="118"/>
    </row>
    <row r="123" spans="1:8" ht="24.75" customHeight="1">
      <c r="A123" s="9">
        <v>48</v>
      </c>
      <c r="B123" s="25" t="s">
        <v>137</v>
      </c>
      <c r="C123" s="9" t="s">
        <v>140</v>
      </c>
      <c r="D123" s="21">
        <v>19899</v>
      </c>
      <c r="E123" s="43">
        <v>15000</v>
      </c>
      <c r="F123" s="43"/>
      <c r="G123" s="46"/>
      <c r="H123" s="120" t="s">
        <v>250</v>
      </c>
    </row>
    <row r="124" spans="1:8" ht="24.75" customHeight="1">
      <c r="A124" s="9"/>
      <c r="B124" s="25" t="s">
        <v>138</v>
      </c>
      <c r="C124" s="9"/>
      <c r="D124" s="17"/>
      <c r="E124" s="43"/>
      <c r="F124" s="43"/>
      <c r="G124" s="46"/>
      <c r="H124" s="117"/>
    </row>
    <row r="125" spans="1:8" ht="24.75" customHeight="1">
      <c r="A125" s="11"/>
      <c r="B125" s="23" t="s">
        <v>139</v>
      </c>
      <c r="C125" s="11"/>
      <c r="D125" s="18"/>
      <c r="E125" s="41"/>
      <c r="F125" s="41"/>
      <c r="G125" s="45"/>
      <c r="H125" s="118"/>
    </row>
    <row r="126" spans="1:8" ht="24.75" customHeight="1">
      <c r="A126" s="7">
        <v>49</v>
      </c>
      <c r="B126" s="172" t="s">
        <v>141</v>
      </c>
      <c r="C126" s="7" t="s">
        <v>143</v>
      </c>
      <c r="D126" s="13">
        <v>19899</v>
      </c>
      <c r="E126" s="42">
        <v>29000</v>
      </c>
      <c r="F126" s="43"/>
      <c r="G126" s="44">
        <v>3</v>
      </c>
      <c r="H126" s="120" t="s">
        <v>250</v>
      </c>
    </row>
    <row r="127" spans="1:8" ht="24.75" customHeight="1">
      <c r="A127" s="11"/>
      <c r="B127" s="173" t="s">
        <v>142</v>
      </c>
      <c r="C127" s="11"/>
      <c r="D127" s="18"/>
      <c r="E127" s="41"/>
      <c r="F127" s="41"/>
      <c r="G127" s="45"/>
      <c r="H127" s="118"/>
    </row>
    <row r="128" spans="1:8" ht="24.75" customHeight="1">
      <c r="A128" s="7">
        <v>50</v>
      </c>
      <c r="B128" s="172" t="s">
        <v>144</v>
      </c>
      <c r="C128" s="7" t="s">
        <v>6</v>
      </c>
      <c r="D128" s="13">
        <v>19899</v>
      </c>
      <c r="E128" s="42">
        <v>25000</v>
      </c>
      <c r="F128" s="43"/>
      <c r="G128" s="44">
        <v>3</v>
      </c>
      <c r="H128" s="120" t="s">
        <v>250</v>
      </c>
    </row>
    <row r="129" spans="1:8" ht="24.75" customHeight="1">
      <c r="A129" s="11"/>
      <c r="B129" s="173" t="s">
        <v>145</v>
      </c>
      <c r="C129" s="11"/>
      <c r="D129" s="18"/>
      <c r="E129" s="41"/>
      <c r="F129" s="41"/>
      <c r="G129" s="45"/>
      <c r="H129" s="118"/>
    </row>
    <row r="130" spans="1:8" ht="24.75" customHeight="1">
      <c r="A130" s="11">
        <v>51</v>
      </c>
      <c r="B130" s="173" t="s">
        <v>146</v>
      </c>
      <c r="C130" s="11" t="s">
        <v>147</v>
      </c>
      <c r="D130" s="20">
        <v>19899</v>
      </c>
      <c r="E130" s="41">
        <v>20000</v>
      </c>
      <c r="F130" s="41"/>
      <c r="G130" s="45">
        <v>3</v>
      </c>
      <c r="H130" s="120" t="s">
        <v>250</v>
      </c>
    </row>
    <row r="131" spans="1:8" ht="24.75" customHeight="1">
      <c r="A131" s="88">
        <v>52</v>
      </c>
      <c r="B131" s="124" t="s">
        <v>148</v>
      </c>
      <c r="C131" s="88" t="s">
        <v>150</v>
      </c>
      <c r="D131" s="125">
        <v>19899</v>
      </c>
      <c r="E131" s="127">
        <v>20000</v>
      </c>
      <c r="F131" s="127"/>
      <c r="G131" s="128">
        <v>3</v>
      </c>
      <c r="H131" s="148" t="s">
        <v>250</v>
      </c>
    </row>
    <row r="132" spans="1:8" ht="24.75" customHeight="1">
      <c r="A132" s="90"/>
      <c r="B132" s="129" t="s">
        <v>149</v>
      </c>
      <c r="C132" s="90"/>
      <c r="D132" s="130"/>
      <c r="E132" s="132"/>
      <c r="F132" s="132"/>
      <c r="G132" s="133"/>
      <c r="H132" s="150"/>
    </row>
    <row r="133" spans="1:8" ht="24.75" customHeight="1">
      <c r="A133" s="88">
        <v>53</v>
      </c>
      <c r="B133" s="124" t="s">
        <v>167</v>
      </c>
      <c r="C133" s="88" t="s">
        <v>140</v>
      </c>
      <c r="D133" s="125">
        <v>19940</v>
      </c>
      <c r="E133" s="126"/>
      <c r="F133" s="127">
        <v>5000</v>
      </c>
      <c r="G133" s="128">
        <v>3</v>
      </c>
      <c r="H133" s="169" t="s">
        <v>250</v>
      </c>
    </row>
    <row r="134" spans="1:8" ht="24.75" customHeight="1">
      <c r="A134" s="90"/>
      <c r="B134" s="129" t="s">
        <v>168</v>
      </c>
      <c r="C134" s="90"/>
      <c r="D134" s="130"/>
      <c r="E134" s="132"/>
      <c r="F134" s="132"/>
      <c r="G134" s="133"/>
      <c r="H134" s="150"/>
    </row>
    <row r="135" spans="1:8" ht="24.75" customHeight="1">
      <c r="A135" s="135">
        <v>54</v>
      </c>
      <c r="B135" s="136" t="s">
        <v>200</v>
      </c>
      <c r="C135" s="135" t="s">
        <v>33</v>
      </c>
      <c r="D135" s="141">
        <v>19953</v>
      </c>
      <c r="E135" s="139"/>
      <c r="F135" s="139">
        <v>5000</v>
      </c>
      <c r="G135" s="140">
        <v>3</v>
      </c>
      <c r="H135" s="169" t="s">
        <v>250</v>
      </c>
    </row>
    <row r="136" spans="1:8" ht="24.75" customHeight="1">
      <c r="A136" s="90"/>
      <c r="B136" s="129" t="s">
        <v>201</v>
      </c>
      <c r="C136" s="90"/>
      <c r="D136" s="142"/>
      <c r="E136" s="132"/>
      <c r="F136" s="132"/>
      <c r="G136" s="133"/>
      <c r="H136" s="150"/>
    </row>
    <row r="137" spans="1:8" ht="24.75" customHeight="1">
      <c r="A137" s="88">
        <v>55</v>
      </c>
      <c r="B137" s="124" t="s">
        <v>202</v>
      </c>
      <c r="C137" s="88" t="s">
        <v>86</v>
      </c>
      <c r="D137" s="125">
        <v>19979</v>
      </c>
      <c r="E137" s="127"/>
      <c r="F137" s="127">
        <v>5000</v>
      </c>
      <c r="G137" s="128">
        <v>3</v>
      </c>
      <c r="H137" s="170" t="s">
        <v>250</v>
      </c>
    </row>
    <row r="138" spans="1:8" ht="24.75" customHeight="1">
      <c r="A138" s="90"/>
      <c r="B138" s="143" t="s">
        <v>203</v>
      </c>
      <c r="C138" s="90"/>
      <c r="D138" s="130"/>
      <c r="E138" s="132"/>
      <c r="F138" s="132"/>
      <c r="G138" s="133"/>
      <c r="H138" s="150"/>
    </row>
    <row r="139" spans="1:8" ht="24.75" customHeight="1">
      <c r="A139" s="135">
        <v>56</v>
      </c>
      <c r="B139" s="136" t="s">
        <v>211</v>
      </c>
      <c r="C139" s="135" t="s">
        <v>10</v>
      </c>
      <c r="D139" s="141">
        <v>19994</v>
      </c>
      <c r="E139" s="139"/>
      <c r="F139" s="139">
        <v>5000</v>
      </c>
      <c r="G139" s="140">
        <v>3</v>
      </c>
      <c r="H139" s="169" t="s">
        <v>250</v>
      </c>
    </row>
    <row r="140" spans="1:8" ht="24.75" customHeight="1">
      <c r="A140" s="135"/>
      <c r="B140" s="136" t="s">
        <v>210</v>
      </c>
      <c r="C140" s="135"/>
      <c r="D140" s="137"/>
      <c r="E140" s="139"/>
      <c r="F140" s="139"/>
      <c r="G140" s="140"/>
      <c r="H140" s="154"/>
    </row>
    <row r="141" spans="1:8" ht="24.75" customHeight="1">
      <c r="A141" s="90"/>
      <c r="B141" s="129" t="s">
        <v>212</v>
      </c>
      <c r="C141" s="90"/>
      <c r="D141" s="130"/>
      <c r="E141" s="132"/>
      <c r="F141" s="132"/>
      <c r="G141" s="133"/>
      <c r="H141" s="150"/>
    </row>
    <row r="142" spans="1:8" ht="24.75" customHeight="1">
      <c r="A142" s="135">
        <v>57</v>
      </c>
      <c r="B142" s="136" t="s">
        <v>206</v>
      </c>
      <c r="C142" s="135" t="s">
        <v>81</v>
      </c>
      <c r="D142" s="141">
        <v>19996</v>
      </c>
      <c r="E142" s="139"/>
      <c r="F142" s="139">
        <v>5000</v>
      </c>
      <c r="G142" s="140">
        <v>3</v>
      </c>
      <c r="H142" s="169" t="s">
        <v>250</v>
      </c>
    </row>
    <row r="143" spans="1:8" ht="24.75" customHeight="1">
      <c r="A143" s="135"/>
      <c r="B143" s="136" t="s">
        <v>207</v>
      </c>
      <c r="C143" s="135"/>
      <c r="D143" s="137"/>
      <c r="E143" s="139"/>
      <c r="F143" s="139"/>
      <c r="G143" s="140"/>
      <c r="H143" s="154"/>
    </row>
    <row r="144" spans="1:8" ht="24.75" customHeight="1">
      <c r="A144" s="135"/>
      <c r="B144" s="136" t="s">
        <v>208</v>
      </c>
      <c r="C144" s="135"/>
      <c r="D144" s="137"/>
      <c r="E144" s="139"/>
      <c r="F144" s="139"/>
      <c r="G144" s="140"/>
      <c r="H144" s="154"/>
    </row>
    <row r="145" spans="1:8" ht="24.75" customHeight="1">
      <c r="A145" s="90"/>
      <c r="B145" s="129" t="s">
        <v>209</v>
      </c>
      <c r="C145" s="90"/>
      <c r="D145" s="130"/>
      <c r="E145" s="132"/>
      <c r="F145" s="132"/>
      <c r="G145" s="133"/>
      <c r="H145" s="150"/>
    </row>
    <row r="146" spans="1:8" ht="24.75" customHeight="1">
      <c r="A146" s="135">
        <v>58</v>
      </c>
      <c r="B146" s="136" t="s">
        <v>216</v>
      </c>
      <c r="C146" s="135" t="s">
        <v>7</v>
      </c>
      <c r="D146" s="141">
        <v>19997</v>
      </c>
      <c r="E146" s="139"/>
      <c r="F146" s="139">
        <v>5000</v>
      </c>
      <c r="G146" s="140">
        <v>3</v>
      </c>
      <c r="H146" s="169" t="s">
        <v>250</v>
      </c>
    </row>
    <row r="147" spans="1:8" ht="24.75" customHeight="1">
      <c r="A147" s="135"/>
      <c r="B147" s="136" t="s">
        <v>217</v>
      </c>
      <c r="C147" s="135"/>
      <c r="D147" s="137"/>
      <c r="E147" s="139"/>
      <c r="F147" s="139"/>
      <c r="G147" s="135"/>
      <c r="H147" s="154"/>
    </row>
    <row r="148" spans="1:8" ht="24.75" customHeight="1">
      <c r="A148" s="135"/>
      <c r="B148" s="136" t="s">
        <v>218</v>
      </c>
      <c r="C148" s="135"/>
      <c r="D148" s="137"/>
      <c r="E148" s="139"/>
      <c r="F148" s="139"/>
      <c r="G148" s="135"/>
      <c r="H148" s="154"/>
    </row>
    <row r="149" spans="1:8" ht="24.75" customHeight="1">
      <c r="A149" s="90"/>
      <c r="B149" s="129" t="s">
        <v>219</v>
      </c>
      <c r="C149" s="90"/>
      <c r="D149" s="130"/>
      <c r="E149" s="132"/>
      <c r="F149" s="132"/>
      <c r="G149" s="90"/>
      <c r="H149" s="150"/>
    </row>
    <row r="150" spans="1:8" ht="24.75" customHeight="1">
      <c r="A150" s="135">
        <v>59</v>
      </c>
      <c r="B150" s="136" t="s">
        <v>255</v>
      </c>
      <c r="C150" s="135" t="s">
        <v>198</v>
      </c>
      <c r="D150" s="141">
        <v>20025</v>
      </c>
      <c r="E150" s="139"/>
      <c r="F150" s="139">
        <v>5000</v>
      </c>
      <c r="G150" s="140">
        <v>3</v>
      </c>
      <c r="H150" s="169" t="s">
        <v>250</v>
      </c>
    </row>
    <row r="151" spans="1:8" ht="24.75" customHeight="1">
      <c r="A151" s="135"/>
      <c r="B151" s="136" t="s">
        <v>256</v>
      </c>
      <c r="C151" s="135"/>
      <c r="D151" s="137"/>
      <c r="E151" s="139"/>
      <c r="F151" s="139"/>
      <c r="G151" s="140"/>
      <c r="H151" s="154"/>
    </row>
    <row r="152" spans="1:8" ht="24.75" customHeight="1">
      <c r="A152" s="90"/>
      <c r="B152" s="129" t="s">
        <v>257</v>
      </c>
      <c r="C152" s="90"/>
      <c r="D152" s="130"/>
      <c r="E152" s="132"/>
      <c r="F152" s="132"/>
      <c r="G152" s="133"/>
      <c r="H152" s="150"/>
    </row>
    <row r="153" spans="1:8" ht="24.75" customHeight="1">
      <c r="A153" s="135">
        <v>60</v>
      </c>
      <c r="B153" s="136" t="s">
        <v>261</v>
      </c>
      <c r="C153" s="135" t="s">
        <v>263</v>
      </c>
      <c r="D153" s="141">
        <v>20025</v>
      </c>
      <c r="E153" s="139"/>
      <c r="F153" s="139">
        <v>5000</v>
      </c>
      <c r="G153" s="140">
        <v>3</v>
      </c>
      <c r="H153" s="169" t="s">
        <v>250</v>
      </c>
    </row>
    <row r="154" spans="1:8" ht="24.75" customHeight="1">
      <c r="A154" s="135"/>
      <c r="B154" s="136" t="s">
        <v>262</v>
      </c>
      <c r="C154" s="135"/>
      <c r="D154" s="137"/>
      <c r="E154" s="139"/>
      <c r="F154" s="139"/>
      <c r="G154" s="140"/>
      <c r="H154" s="154"/>
    </row>
    <row r="155" spans="1:8" ht="24.75" customHeight="1">
      <c r="A155" s="158">
        <v>61</v>
      </c>
      <c r="B155" s="159" t="s">
        <v>258</v>
      </c>
      <c r="C155" s="158" t="s">
        <v>9</v>
      </c>
      <c r="D155" s="160">
        <v>20026</v>
      </c>
      <c r="E155" s="161"/>
      <c r="F155" s="161">
        <v>5000</v>
      </c>
      <c r="G155" s="162" t="s">
        <v>260</v>
      </c>
      <c r="H155" s="171" t="s">
        <v>250</v>
      </c>
    </row>
    <row r="156" spans="1:8" ht="24.75" customHeight="1">
      <c r="A156" s="163"/>
      <c r="B156" s="164" t="s">
        <v>259</v>
      </c>
      <c r="C156" s="163"/>
      <c r="D156" s="165"/>
      <c r="E156" s="166"/>
      <c r="F156" s="166"/>
      <c r="G156" s="167"/>
      <c r="H156" s="168"/>
    </row>
    <row r="157" spans="1:8" ht="24.75" customHeight="1">
      <c r="A157" s="88">
        <v>62</v>
      </c>
      <c r="B157" s="124" t="s">
        <v>253</v>
      </c>
      <c r="C157" s="88" t="s">
        <v>140</v>
      </c>
      <c r="D157" s="125">
        <v>20028</v>
      </c>
      <c r="E157" s="127"/>
      <c r="F157" s="127">
        <v>5000</v>
      </c>
      <c r="G157" s="128">
        <v>3</v>
      </c>
      <c r="H157" s="169" t="s">
        <v>250</v>
      </c>
    </row>
    <row r="158" spans="1:8" ht="24.75" customHeight="1">
      <c r="A158" s="90"/>
      <c r="B158" s="129" t="s">
        <v>254</v>
      </c>
      <c r="C158" s="90"/>
      <c r="D158" s="130"/>
      <c r="E158" s="132"/>
      <c r="F158" s="132"/>
      <c r="G158" s="90"/>
      <c r="H158" s="150"/>
    </row>
    <row r="159" spans="2:6" ht="24.75" customHeight="1">
      <c r="B159" s="27"/>
      <c r="C159" s="30"/>
      <c r="D159" s="29"/>
      <c r="E159" s="22"/>
      <c r="F159" s="22"/>
    </row>
    <row r="160" spans="2:6" ht="24.75" customHeight="1">
      <c r="B160" s="27" t="s">
        <v>184</v>
      </c>
      <c r="C160" s="4">
        <f>COUNT(E5:E158)</f>
        <v>31</v>
      </c>
      <c r="D160" s="14" t="s">
        <v>1</v>
      </c>
      <c r="E160" s="19">
        <f>SUM(E5:E158)</f>
        <v>699738</v>
      </c>
      <c r="F160" s="19" t="s">
        <v>21</v>
      </c>
    </row>
    <row r="161" spans="2:6" ht="24.75" customHeight="1">
      <c r="B161" s="27" t="s">
        <v>185</v>
      </c>
      <c r="C161" s="4">
        <f>COUNT(F5:F158)</f>
        <v>31</v>
      </c>
      <c r="D161" s="14" t="s">
        <v>1</v>
      </c>
      <c r="E161" s="19">
        <f>SUM(F5:F158)</f>
        <v>155000</v>
      </c>
      <c r="F161" s="19" t="s">
        <v>21</v>
      </c>
    </row>
    <row r="162" spans="2:6" ht="24.75" customHeight="1">
      <c r="B162" s="27" t="s">
        <v>22</v>
      </c>
      <c r="C162" s="30">
        <f>C160+C161</f>
        <v>62</v>
      </c>
      <c r="D162" s="29" t="s">
        <v>1</v>
      </c>
      <c r="E162" s="22">
        <f>E160+E161</f>
        <v>854738</v>
      </c>
      <c r="F162" s="22" t="s">
        <v>21</v>
      </c>
    </row>
    <row r="163" ht="24.75" customHeight="1">
      <c r="C163" s="4"/>
    </row>
  </sheetData>
  <sheetProtection/>
  <mergeCells count="8">
    <mergeCell ref="A1:G1"/>
    <mergeCell ref="E3:F3"/>
    <mergeCell ref="G3:G4"/>
    <mergeCell ref="H3:H4"/>
    <mergeCell ref="D3:D4"/>
    <mergeCell ref="C3:C4"/>
    <mergeCell ref="B3:B4"/>
    <mergeCell ref="A3:A4"/>
  </mergeCells>
  <hyperlinks>
    <hyperlink ref="B5:B6" r:id="rId1" display="การสังเคราะห์งานค้นคว้าพิเศษเทคโนโลยีก่อสร้าง"/>
    <hyperlink ref="B7:B8" r:id="rId2" display="ระบบเผยแพร่ผลงานสัมมนานักศึกษาสาขาวิชา"/>
    <hyperlink ref="B9:B11" r:id="rId3" display="การพัฒนาสื่อการสอนสำหรับการเรียนการสอน"/>
    <hyperlink ref="B12:B14" r:id="rId4" display="การพัฒนาโปรแกรมสำหรับการคำนวณ PERT/CPM "/>
    <hyperlink ref="B15:B17" r:id="rId5" display="การพัฒนาสื่อมัลติมีเดียเพื่อการเรียนรู้วิธีการสร้าง"/>
    <hyperlink ref="B18:B20" r:id="rId6" display="บทเรียนโมดูลช่วยฝึกความสามารถแบบอิงเกณฑ์"/>
    <hyperlink ref="B21:B23" r:id="rId7" display="การสร้างชุดทดลองวงกรองความถี่ด้วย วงจรขยาย"/>
    <hyperlink ref="B28:B30" r:id="rId8" display="การแก้ไขปัญหาเรื่องการเขียนเส้นในรายวิชาเขียน"/>
    <hyperlink ref="B31:B34" r:id="rId9" display="ประสิทธิภาพของสื่อหนังสืออิเล็กทรอนิกส์รายวิชา"/>
    <hyperlink ref="B35:B36" r:id="rId10" display="การศึกษาปัจจัยที่มีอิทธิพลต่อผลสัมฤทธิ์ทางการเรียน"/>
    <hyperlink ref="B37:B38" r:id="rId11" display="การสอนโดยการฝึกและปฏิบัติเพื่อเพิ่มทักษะการใช้"/>
    <hyperlink ref="B39:B42" r:id="rId12" display="การพัฒนาการเรียนการสอนแบบผสมผสานรายวิชา"/>
    <hyperlink ref="B43:B45" r:id="rId13" display="การพัฒนาสื่อการเรียนรู้ออนไลน์  วิชานิวเมติกส์"/>
    <hyperlink ref="B46:B49" r:id="rId14" display="การสร้างแรงจูงใจใฝ่สัมฤทธิ์ในการสอบโดยการใช้"/>
    <hyperlink ref="B52:B54" r:id="rId15" display="การสร้างชุดทดลองเชื่อมต่อผ่านการควบคุมด้วย"/>
    <hyperlink ref="B55:B56" r:id="rId16" display="การพัฒนาสื่อการเรียนรู้ออนไลน์ วิชาคอมพิวเตอร์"/>
    <hyperlink ref="B71:B72" r:id="rId17" display="การศึกษาพฤติกรรมค้นหาข้อมูลใน Search Engine"/>
    <hyperlink ref="B133:B134" r:id="rId18" display="ความคาดหวังของนักศึกษาที่เข้าศึกษาต่อในสาขาวิชา"/>
    <hyperlink ref="B135:B136" r:id="rId19" display="ปัจจัยที่มีความสัมพันธ์กับผลสัมฤทธิ์ทางการเรียน"/>
    <hyperlink ref="B137:B138" r:id="rId20" display="การพัฒนาความก้าวหน้าในการทำงานด้วยการเรียนรู้"/>
    <hyperlink ref="B139:B141" r:id="rId21" display="การเปรียบเทียบผลของชั่วโมงการบดต่อปริมาณการ"/>
    <hyperlink ref="B142:B145" r:id="rId22" display="การทดลองเปรียบเทียบลักษณะทางกายภาพหลังเผา"/>
    <hyperlink ref="B146:B149" r:id="rId23" display="การพัฒนาผลสัมฤทธิ์ทางการเรียนรายวิชาฟิสิกส์"/>
    <hyperlink ref="H61" r:id="rId24" display="สัญญา"/>
    <hyperlink ref="H89" r:id="rId25" display="ประกาศทุน"/>
    <hyperlink ref="H90" r:id="rId26" display="ประกาศทุน"/>
    <hyperlink ref="H91" r:id="rId27" display="ประกาศทุน"/>
    <hyperlink ref="H73" r:id="rId28" display="สัญญา"/>
    <hyperlink ref="H75" r:id="rId29" display="สัญญา"/>
    <hyperlink ref="H77" r:id="rId30" display="สัญญา"/>
    <hyperlink ref="H79" r:id="rId31" display="สัญญา"/>
    <hyperlink ref="H81" r:id="rId32" display="สัญญา"/>
    <hyperlink ref="H111" r:id="rId33" display="ประกาศทุน"/>
    <hyperlink ref="H114" r:id="rId34" display="ประกาศทุน"/>
    <hyperlink ref="H116" r:id="rId35" display="ประกาศทุน"/>
    <hyperlink ref="H118" r:id="rId36" display="ประกาศทุน"/>
    <hyperlink ref="H121" r:id="rId37" display="ประกาศทุน"/>
    <hyperlink ref="H123" r:id="rId38" display="ประกาศทุน"/>
    <hyperlink ref="H126" r:id="rId39" display="ประกาศทุน"/>
    <hyperlink ref="H128" r:id="rId40" display="ประกาศทุน"/>
    <hyperlink ref="H130" r:id="rId41" display="ประกาศทุน"/>
    <hyperlink ref="H131" r:id="rId42" display="ประกาศทุน"/>
    <hyperlink ref="H74" r:id="rId43" display="ประกาศทุน"/>
    <hyperlink ref="H76" r:id="rId44" display="ประกาศทุน"/>
    <hyperlink ref="H78" r:id="rId45" display="ประกาศทุน"/>
    <hyperlink ref="H80" r:id="rId46" display="ประกาศทุน"/>
    <hyperlink ref="H82" r:id="rId47" display="ประกาศทุน"/>
    <hyperlink ref="H83" r:id="rId48" display="ประกาศทุน"/>
    <hyperlink ref="H66" r:id="rId49" display="ประกาศทุน"/>
    <hyperlink ref="H68" r:id="rId50" display="ประกาศทุน"/>
    <hyperlink ref="H101" r:id="rId51" display="ประกาศทุน"/>
    <hyperlink ref="H103" r:id="rId52" display="ประกาศทุน"/>
    <hyperlink ref="H105" r:id="rId53" display="ประกาศทุน"/>
    <hyperlink ref="H108" r:id="rId54" display="ประกาศทุน"/>
    <hyperlink ref="H86" r:id="rId55" display="ประกาศทุน"/>
    <hyperlink ref="H88" r:id="rId56" display="ประกาศทุน"/>
    <hyperlink ref="B24:B25" r:id="rId57" display="ชุดสาธิตการเชื่อมต่อไมโครคอนโทรลเลอร์ผ่าน"/>
    <hyperlink ref="B26:B27" r:id="rId58" display="ศึกษาการออกแบบสร้างชุดเก็บลม เพื่อใช้ประกอบ"/>
    <hyperlink ref="B50:B51" r:id="rId59" display="การติดตามประเมินผลการอบรมเข้าค่ายคุณธรรม"/>
    <hyperlink ref="B150:B152" r:id="rId60" display="การศึกษาสมบัตรทางกายภาพของเนื้อดินพื้นบ้าน"/>
    <hyperlink ref="B153:B154" r:id="rId61" display="การสร้างและหาประสิทธิภาพชุดสาธิต เรื่อง การต่อ"/>
    <hyperlink ref="B157:B158" r:id="rId62" display="การประยุกต์ใช้เทคนิค Backword Design ในการ"/>
    <hyperlink ref="B57:B60" r:id="rId63" display="การศึกษาพฤติกรรมการเรียนรู้ของนักศึกษา"/>
    <hyperlink ref="B66:B67" r:id="rId64" display="การวางแผนการตัดเหล็กแผ่นด้วยโปรแกรมเชิง"/>
    <hyperlink ref="B68:B70" r:id="rId65" display="การทดลองเนื้อดินสำหรับเตรียมอุปกรณ์กรองน้ำ"/>
    <hyperlink ref="B101:B102" r:id="rId66" display="เครื่องช่วยวัดฟังจังหวะการเต้นหัวใจด้วยระบบ"/>
    <hyperlink ref="B108:B110" r:id="rId67" display="การใช้กากดินขาวลำปางเป็นส่วนผสมในการผลิต"/>
    <hyperlink ref="B131:B132" r:id="rId68" display="การออกแบบและสร้างเครื่องต้นแบบเครื่องดูดน้ำลาย"/>
    <hyperlink ref="H5" r:id="rId69" display="ประกาศทุน"/>
    <hyperlink ref="H7" r:id="rId70" display="ประกาศทุน"/>
    <hyperlink ref="H9" r:id="rId71" display="ประกาศทุน"/>
    <hyperlink ref="H12" r:id="rId72" display="ประกาศทุน"/>
    <hyperlink ref="H15" r:id="rId73" display="ประกาศทุน"/>
    <hyperlink ref="H18" r:id="rId74" display="ประกาศทุน"/>
    <hyperlink ref="H21" r:id="rId75" display="ประกาศทุน"/>
    <hyperlink ref="H24" r:id="rId76" display="ประกาศทุน"/>
    <hyperlink ref="H26" r:id="rId77" display="ประกาศทุน"/>
    <hyperlink ref="H28" r:id="rId78" display="ประกาศทุน"/>
    <hyperlink ref="H31" r:id="rId79" display="ประกาศทุน"/>
    <hyperlink ref="H35" r:id="rId80" display="ประกาศทุน"/>
    <hyperlink ref="H37" r:id="rId81" display="ประกาศทุน"/>
    <hyperlink ref="H39" r:id="rId82" display="ประกาศทุน"/>
    <hyperlink ref="H43" r:id="rId83" display="ประกาศทุน"/>
    <hyperlink ref="H46" r:id="rId84" display="ประกาศทุน"/>
    <hyperlink ref="H50" r:id="rId85" display="ประกาศทุน"/>
    <hyperlink ref="H52" r:id="rId86" display="ประกาศทุน"/>
    <hyperlink ref="H55" r:id="rId87" display="ประกาศทุน"/>
    <hyperlink ref="H57" r:id="rId88" display="ประกาศทุน"/>
    <hyperlink ref="H71" r:id="rId89" display="ประกาศทุน"/>
    <hyperlink ref="H93" r:id="rId90" display="ประกาศทุน"/>
    <hyperlink ref="H96" r:id="rId91" display="ประกาศทุน"/>
    <hyperlink ref="H99" r:id="rId92" display="ประกาศทุน"/>
    <hyperlink ref="H133" r:id="rId93" display="ประกาศทุน"/>
    <hyperlink ref="H135" r:id="rId94" display="ประกาศทุน"/>
    <hyperlink ref="H137" r:id="rId95" display="ประกาศทุน"/>
    <hyperlink ref="H139" r:id="rId96" display="ประกาศทุน"/>
    <hyperlink ref="H142" r:id="rId97" display="ประกาศทุน"/>
    <hyperlink ref="H146" r:id="rId98" display="ประกาศทุน"/>
    <hyperlink ref="H150" r:id="rId99" display="ประกาศทุน"/>
    <hyperlink ref="H153" r:id="rId100" display="ประกาศทุน"/>
    <hyperlink ref="H155" r:id="rId101" display="ประกาศทุน"/>
    <hyperlink ref="H157" r:id="rId102" display="ประกาศทุน"/>
    <hyperlink ref="B128:B129" r:id="rId103" display="การพัฒนาเครื่องผนึกวาล์วระบายความร้อนสำหรับ"/>
    <hyperlink ref="B77:B78" r:id="rId104" display="การพัฒนาระบบการเงินสำหรับโรงเรียนประถมศึกษา"/>
    <hyperlink ref="B83:B85" r:id="rId105" display="การประยุกต์ระบบทรัพยากรองค์กรแบบเปิดเผยรหัส"/>
    <hyperlink ref="B114:B115" r:id="rId106" display="เรื่องการสร้างและพัฒนาเครื่องเขย่าขวดยาสำหรับ"/>
    <hyperlink ref="B79:B80" r:id="rId107" display="การพัฒนาระบบสารสนเทศผลิตภัณฑ์ชุมชน (OTOP)"/>
    <hyperlink ref="B75:B76" r:id="rId108" display="ระบบสารสนเทศการให้ข้อมูลร้านอาหารและสถานที่"/>
    <hyperlink ref="B81:B82" r:id="rId109" display="การพัฒนาระบบสารสนเทศบนแผนที่ออนไลน์ของ"/>
    <hyperlink ref="B73" r:id="rId110" display="ระบบมวลกฎหมายอาญาฉบับประชาชนบน iPad"/>
    <hyperlink ref="B103:B104" r:id="rId111" display="การออกแบบและสร้างเครื่องนวดข้าวอัตโนมัติแบบ"/>
    <hyperlink ref="B105:B107" r:id="rId112" display="การพัฒนาประสิทธิภาพกระบวนการผลิตกางเกงเวส"/>
    <hyperlink ref="B93:B95" r:id="rId113" display="การเพิ่มประสิทธิภาพการแจ้งข่าวสารการเตือนภัย"/>
    <hyperlink ref="B126:B127" r:id="rId114" display="การผลิตตัวเรือนชิ้นทดสอบด้วยพลาสติกจากเศษ"/>
    <hyperlink ref="B111:B113" r:id="rId115" display="เรื่องการศึกษาหาปัจจัยที่เหมาะสมในการพัฒนารถ"/>
    <hyperlink ref="B130" r:id="rId116" display="การสร้างเครื่องย่อยขวดพลาสติก"/>
    <hyperlink ref="B116:B117" r:id="rId117" display="เรื่องแนวทางการเพิ่มผลิตภาพกลุ่มผลิตภัณฑ์กะลา"/>
  </hyperlinks>
  <printOptions/>
  <pageMargins left="0.35433070866141736" right="0.1968503937007874" top="0.7086614173228347" bottom="0.4330708661417323" header="0.5118110236220472" footer="0.2755905511811024"/>
  <pageSetup horizontalDpi="600" verticalDpi="600" orientation="portrait" paperSize="9" scale="75" r:id="rId118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7" sqref="D17"/>
    </sheetView>
  </sheetViews>
  <sheetFormatPr defaultColWidth="9.140625" defaultRowHeight="24.75" customHeight="1"/>
  <cols>
    <col min="1" max="1" width="6.8515625" style="4" customWidth="1"/>
    <col min="2" max="2" width="42.140625" style="1" customWidth="1"/>
    <col min="3" max="3" width="23.28125" style="1" customWidth="1"/>
    <col min="4" max="4" width="16.28125" style="14" customWidth="1"/>
    <col min="5" max="5" width="11.8515625" style="19" customWidth="1"/>
    <col min="6" max="6" width="23.140625" style="4" customWidth="1"/>
    <col min="7" max="7" width="9.140625" style="4" customWidth="1"/>
    <col min="8" max="16384" width="9.140625" style="1" customWidth="1"/>
  </cols>
  <sheetData>
    <row r="1" spans="1:7" s="5" customFormat="1" ht="24.75" customHeight="1">
      <c r="A1" s="192" t="s">
        <v>174</v>
      </c>
      <c r="B1" s="192"/>
      <c r="C1" s="192"/>
      <c r="D1" s="192"/>
      <c r="E1" s="192"/>
      <c r="F1" s="192"/>
      <c r="G1" s="192"/>
    </row>
    <row r="2" ht="12.75" customHeight="1"/>
    <row r="3" spans="1:7" ht="24.75" customHeight="1">
      <c r="A3" s="48" t="s">
        <v>0</v>
      </c>
      <c r="B3" s="48" t="s">
        <v>5</v>
      </c>
      <c r="C3" s="48" t="s">
        <v>3</v>
      </c>
      <c r="D3" s="50" t="s">
        <v>4</v>
      </c>
      <c r="E3" s="51" t="s">
        <v>1</v>
      </c>
      <c r="F3" s="48" t="s">
        <v>2</v>
      </c>
      <c r="G3" s="48" t="s">
        <v>12</v>
      </c>
    </row>
    <row r="4" spans="1:7" ht="24.75" customHeight="1">
      <c r="A4" s="52">
        <v>1</v>
      </c>
      <c r="B4" s="25" t="s">
        <v>173</v>
      </c>
      <c r="C4" s="9" t="s">
        <v>33</v>
      </c>
      <c r="D4" s="54">
        <v>19756</v>
      </c>
      <c r="E4" s="55">
        <v>42260</v>
      </c>
      <c r="F4" s="121" t="s">
        <v>180</v>
      </c>
      <c r="G4" s="52"/>
    </row>
    <row r="5" spans="1:7" ht="24.75" customHeight="1">
      <c r="A5" s="52"/>
      <c r="B5" s="25" t="s">
        <v>172</v>
      </c>
      <c r="C5" s="9" t="s">
        <v>177</v>
      </c>
      <c r="D5" s="62" t="s">
        <v>181</v>
      </c>
      <c r="E5" s="55"/>
      <c r="F5" s="55"/>
      <c r="G5" s="52"/>
    </row>
    <row r="6" spans="1:7" ht="24.75" customHeight="1">
      <c r="A6" s="52"/>
      <c r="B6" s="25" t="s">
        <v>171</v>
      </c>
      <c r="C6" s="9" t="s">
        <v>14</v>
      </c>
      <c r="D6" s="62" t="s">
        <v>182</v>
      </c>
      <c r="E6" s="55"/>
      <c r="F6" s="55"/>
      <c r="G6" s="52"/>
    </row>
    <row r="7" spans="1:7" ht="24.75" customHeight="1">
      <c r="A7" s="52"/>
      <c r="B7" s="10"/>
      <c r="C7" s="9" t="s">
        <v>178</v>
      </c>
      <c r="D7" s="62"/>
      <c r="E7" s="55"/>
      <c r="F7" s="55"/>
      <c r="G7" s="52"/>
    </row>
    <row r="8" spans="1:7" ht="24.75" customHeight="1">
      <c r="A8" s="57"/>
      <c r="B8" s="12"/>
      <c r="C8" s="11" t="s">
        <v>179</v>
      </c>
      <c r="D8" s="63"/>
      <c r="E8" s="60"/>
      <c r="F8" s="60"/>
      <c r="G8" s="57"/>
    </row>
    <row r="9" spans="1:7" ht="24.75" customHeight="1">
      <c r="A9" s="52">
        <v>2</v>
      </c>
      <c r="B9" s="53" t="s">
        <v>163</v>
      </c>
      <c r="C9" s="52" t="s">
        <v>166</v>
      </c>
      <c r="D9" s="54">
        <v>19798</v>
      </c>
      <c r="E9" s="55">
        <v>1850000</v>
      </c>
      <c r="F9" s="116" t="s">
        <v>187</v>
      </c>
      <c r="G9" s="48"/>
    </row>
    <row r="10" spans="1:7" ht="24.75" customHeight="1">
      <c r="A10" s="52"/>
      <c r="B10" s="53" t="s">
        <v>164</v>
      </c>
      <c r="C10" s="52"/>
      <c r="D10" s="54"/>
      <c r="E10" s="55"/>
      <c r="F10" s="52" t="s">
        <v>188</v>
      </c>
      <c r="G10" s="49"/>
    </row>
    <row r="11" spans="1:7" ht="24.75" customHeight="1">
      <c r="A11" s="57"/>
      <c r="B11" s="58" t="s">
        <v>165</v>
      </c>
      <c r="C11" s="57"/>
      <c r="D11" s="59"/>
      <c r="E11" s="60"/>
      <c r="F11" s="55"/>
      <c r="G11" s="31"/>
    </row>
    <row r="12" spans="1:7" ht="24.75" customHeight="1">
      <c r="A12" s="37"/>
      <c r="B12" s="37"/>
      <c r="C12" s="37"/>
      <c r="D12" s="38"/>
      <c r="E12" s="39"/>
      <c r="F12" s="37"/>
      <c r="G12" s="37"/>
    </row>
    <row r="13" spans="2:6" ht="24.75" customHeight="1">
      <c r="B13" s="27" t="s">
        <v>19</v>
      </c>
      <c r="C13" s="30">
        <f>COUNT(A4:A12)</f>
        <v>2</v>
      </c>
      <c r="D13" s="36" t="s">
        <v>22</v>
      </c>
      <c r="E13" s="22">
        <f>SUM(E4:E12)</f>
        <v>1892260</v>
      </c>
      <c r="F13" s="30" t="s">
        <v>21</v>
      </c>
    </row>
  </sheetData>
  <sheetProtection/>
  <mergeCells count="1">
    <mergeCell ref="A1:G1"/>
  </mergeCells>
  <hyperlinks>
    <hyperlink ref="F9" r:id="rId1" display="ทุนอุดหนุนวิจัยโครงการ"/>
    <hyperlink ref="F4" r:id="rId2" display="กองทุนสนับสนุนการวิจัย"/>
  </hyperlinks>
  <printOptions/>
  <pageMargins left="1.48" right="0.1968503937007874" top="0.7086614173228347" bottom="0.4330708661417323" header="0.5118110236220472" footer="0.2755905511811024"/>
  <pageSetup horizontalDpi="600" verticalDpi="600" orientation="landscape" paperSize="9" scale="80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24" activePane="bottomLeft" state="frozen"/>
      <selection pane="topLeft" activeCell="A1" sqref="A1"/>
      <selection pane="bottomLeft" activeCell="N35" sqref="N35"/>
    </sheetView>
  </sheetViews>
  <sheetFormatPr defaultColWidth="9.140625" defaultRowHeight="24.75" customHeight="1"/>
  <cols>
    <col min="1" max="1" width="6.8515625" style="70" customWidth="1"/>
    <col min="2" max="2" width="38.7109375" style="65" customWidth="1"/>
    <col min="3" max="3" width="22.57421875" style="70" customWidth="1"/>
    <col min="4" max="4" width="15.57421875" style="71" customWidth="1"/>
    <col min="5" max="5" width="33.7109375" style="65" customWidth="1"/>
    <col min="6" max="7" width="7.421875" style="72" customWidth="1"/>
    <col min="8" max="8" width="5.421875" style="70" hidden="1" customWidth="1"/>
    <col min="9" max="9" width="5.28125" style="1" hidden="1" customWidth="1"/>
    <col min="10" max="11" width="4.7109375" style="1" hidden="1" customWidth="1"/>
    <col min="12" max="12" width="5.00390625" style="1" hidden="1" customWidth="1"/>
    <col min="13" max="16384" width="9.140625" style="1" customWidth="1"/>
  </cols>
  <sheetData>
    <row r="1" spans="1:8" s="5" customFormat="1" ht="24.75" customHeight="1">
      <c r="A1" s="202" t="s">
        <v>290</v>
      </c>
      <c r="B1" s="202"/>
      <c r="C1" s="202"/>
      <c r="D1" s="202"/>
      <c r="E1" s="202"/>
      <c r="F1" s="202"/>
      <c r="G1" s="202"/>
      <c r="H1" s="202"/>
    </row>
    <row r="2" spans="1:8" s="5" customFormat="1" ht="24.75" customHeight="1">
      <c r="A2" s="202" t="s">
        <v>289</v>
      </c>
      <c r="B2" s="202"/>
      <c r="C2" s="202"/>
      <c r="D2" s="202"/>
      <c r="E2" s="202"/>
      <c r="F2" s="202"/>
      <c r="G2" s="202"/>
      <c r="H2" s="183"/>
    </row>
    <row r="3" ht="10.5" customHeight="1"/>
    <row r="4" spans="1:12" ht="24.75" customHeight="1">
      <c r="A4" s="197" t="s">
        <v>0</v>
      </c>
      <c r="B4" s="197" t="s">
        <v>5</v>
      </c>
      <c r="C4" s="197" t="s">
        <v>3</v>
      </c>
      <c r="D4" s="205" t="s">
        <v>4</v>
      </c>
      <c r="E4" s="197" t="s">
        <v>18</v>
      </c>
      <c r="F4" s="197" t="s">
        <v>222</v>
      </c>
      <c r="G4" s="197" t="s">
        <v>239</v>
      </c>
      <c r="H4" s="201" t="s">
        <v>190</v>
      </c>
      <c r="I4" s="201"/>
      <c r="J4" s="201"/>
      <c r="K4" s="201"/>
      <c r="L4" s="201"/>
    </row>
    <row r="5" spans="1:12" ht="24.75" customHeight="1">
      <c r="A5" s="198"/>
      <c r="B5" s="198"/>
      <c r="C5" s="198"/>
      <c r="D5" s="206"/>
      <c r="E5" s="198"/>
      <c r="F5" s="198"/>
      <c r="G5" s="198"/>
      <c r="H5" s="66">
        <v>0.125</v>
      </c>
      <c r="I5" s="83">
        <v>0.25</v>
      </c>
      <c r="J5" s="83">
        <v>0.5</v>
      </c>
      <c r="K5" s="83">
        <v>0.75</v>
      </c>
      <c r="L5" s="83">
        <v>1</v>
      </c>
    </row>
    <row r="6" spans="1:12" ht="24.75" customHeight="1">
      <c r="A6" s="73">
        <v>1</v>
      </c>
      <c r="B6" s="113" t="s">
        <v>191</v>
      </c>
      <c r="C6" s="80" t="s">
        <v>199</v>
      </c>
      <c r="D6" s="74" t="s">
        <v>194</v>
      </c>
      <c r="E6" s="67" t="s">
        <v>195</v>
      </c>
      <c r="F6" s="73">
        <v>69</v>
      </c>
      <c r="G6" s="77">
        <v>0.25</v>
      </c>
      <c r="H6" s="77">
        <f aca="true" t="shared" si="0" ref="H6:H24">IF(G6=0.125,1,0)</f>
        <v>0</v>
      </c>
      <c r="I6" s="77">
        <f aca="true" t="shared" si="1" ref="I6:I24">IF(G6=0.25,1,0)</f>
        <v>1</v>
      </c>
      <c r="J6" s="77">
        <f aca="true" t="shared" si="2" ref="J6:J24">IF(G6=0.5,1,0)</f>
        <v>0</v>
      </c>
      <c r="K6" s="77">
        <f aca="true" t="shared" si="3" ref="K6:K24">IF(G6=0.75,1,0)</f>
        <v>0</v>
      </c>
      <c r="L6" s="77">
        <f aca="true" t="shared" si="4" ref="L6:L24">IF(G6=1,1,0)</f>
        <v>0</v>
      </c>
    </row>
    <row r="7" spans="1:12" ht="24.75" customHeight="1">
      <c r="A7" s="77"/>
      <c r="B7" s="114" t="s">
        <v>192</v>
      </c>
      <c r="C7" s="81"/>
      <c r="D7" s="75"/>
      <c r="E7" s="68" t="s">
        <v>196</v>
      </c>
      <c r="F7" s="76"/>
      <c r="G7" s="77"/>
      <c r="H7" s="77">
        <f t="shared" si="0"/>
        <v>0</v>
      </c>
      <c r="I7" s="77">
        <f t="shared" si="1"/>
        <v>0</v>
      </c>
      <c r="J7" s="77">
        <f t="shared" si="2"/>
        <v>0</v>
      </c>
      <c r="K7" s="77">
        <f t="shared" si="3"/>
        <v>0</v>
      </c>
      <c r="L7" s="77">
        <f t="shared" si="4"/>
        <v>0</v>
      </c>
    </row>
    <row r="8" spans="1:12" ht="24.75" customHeight="1">
      <c r="A8" s="79"/>
      <c r="B8" s="115" t="s">
        <v>193</v>
      </c>
      <c r="C8" s="82"/>
      <c r="D8" s="78"/>
      <c r="E8" s="68" t="s">
        <v>197</v>
      </c>
      <c r="F8" s="76"/>
      <c r="G8" s="79"/>
      <c r="H8" s="77">
        <f t="shared" si="0"/>
        <v>0</v>
      </c>
      <c r="I8" s="77">
        <f t="shared" si="1"/>
        <v>0</v>
      </c>
      <c r="J8" s="77">
        <f t="shared" si="2"/>
        <v>0</v>
      </c>
      <c r="K8" s="77">
        <f t="shared" si="3"/>
        <v>0</v>
      </c>
      <c r="L8" s="77">
        <f t="shared" si="4"/>
        <v>0</v>
      </c>
    </row>
    <row r="9" spans="1:12" ht="24.75" customHeight="1">
      <c r="A9" s="73">
        <v>2</v>
      </c>
      <c r="B9" s="113" t="s">
        <v>227</v>
      </c>
      <c r="C9" s="80" t="s">
        <v>199</v>
      </c>
      <c r="D9" s="74" t="s">
        <v>223</v>
      </c>
      <c r="E9" s="67" t="s">
        <v>224</v>
      </c>
      <c r="F9" s="73">
        <v>10</v>
      </c>
      <c r="G9" s="73">
        <v>0.25</v>
      </c>
      <c r="H9" s="77">
        <f t="shared" si="0"/>
        <v>0</v>
      </c>
      <c r="I9" s="77">
        <f t="shared" si="1"/>
        <v>1</v>
      </c>
      <c r="J9" s="77">
        <f t="shared" si="2"/>
        <v>0</v>
      </c>
      <c r="K9" s="77">
        <f t="shared" si="3"/>
        <v>0</v>
      </c>
      <c r="L9" s="77">
        <f t="shared" si="4"/>
        <v>0</v>
      </c>
    </row>
    <row r="10" spans="1:12" ht="24.75" customHeight="1">
      <c r="A10" s="77"/>
      <c r="B10" s="114" t="s">
        <v>228</v>
      </c>
      <c r="C10" s="81"/>
      <c r="D10" s="75"/>
      <c r="E10" s="68" t="s">
        <v>225</v>
      </c>
      <c r="F10" s="77"/>
      <c r="G10" s="77"/>
      <c r="H10" s="77">
        <f t="shared" si="0"/>
        <v>0</v>
      </c>
      <c r="I10" s="77">
        <f t="shared" si="1"/>
        <v>0</v>
      </c>
      <c r="J10" s="77">
        <f t="shared" si="2"/>
        <v>0</v>
      </c>
      <c r="K10" s="77">
        <f t="shared" si="3"/>
        <v>0</v>
      </c>
      <c r="L10" s="77">
        <f t="shared" si="4"/>
        <v>0</v>
      </c>
    </row>
    <row r="11" spans="1:12" ht="24.75" customHeight="1">
      <c r="A11" s="79"/>
      <c r="B11" s="115" t="s">
        <v>229</v>
      </c>
      <c r="C11" s="82"/>
      <c r="D11" s="78"/>
      <c r="E11" s="69" t="s">
        <v>226</v>
      </c>
      <c r="F11" s="79"/>
      <c r="G11" s="79"/>
      <c r="H11" s="77">
        <f t="shared" si="0"/>
        <v>0</v>
      </c>
      <c r="I11" s="77">
        <f t="shared" si="1"/>
        <v>0</v>
      </c>
      <c r="J11" s="77">
        <f t="shared" si="2"/>
        <v>0</v>
      </c>
      <c r="K11" s="77">
        <f t="shared" si="3"/>
        <v>0</v>
      </c>
      <c r="L11" s="77">
        <f t="shared" si="4"/>
        <v>0</v>
      </c>
    </row>
    <row r="12" spans="1:12" ht="24.75" customHeight="1">
      <c r="A12" s="73">
        <v>3</v>
      </c>
      <c r="B12" s="113" t="s">
        <v>220</v>
      </c>
      <c r="C12" s="80" t="s">
        <v>10</v>
      </c>
      <c r="D12" s="74" t="s">
        <v>223</v>
      </c>
      <c r="E12" s="67" t="s">
        <v>224</v>
      </c>
      <c r="F12" s="73">
        <v>1</v>
      </c>
      <c r="G12" s="73">
        <v>0.25</v>
      </c>
      <c r="H12" s="77">
        <f t="shared" si="0"/>
        <v>0</v>
      </c>
      <c r="I12" s="77">
        <f t="shared" si="1"/>
        <v>1</v>
      </c>
      <c r="J12" s="77">
        <f t="shared" si="2"/>
        <v>0</v>
      </c>
      <c r="K12" s="77">
        <f t="shared" si="3"/>
        <v>0</v>
      </c>
      <c r="L12" s="77">
        <f t="shared" si="4"/>
        <v>0</v>
      </c>
    </row>
    <row r="13" spans="1:12" ht="24.75" customHeight="1">
      <c r="A13" s="77"/>
      <c r="B13" s="114" t="s">
        <v>221</v>
      </c>
      <c r="C13" s="81"/>
      <c r="D13" s="75"/>
      <c r="E13" s="68" t="s">
        <v>225</v>
      </c>
      <c r="F13" s="77"/>
      <c r="G13" s="77"/>
      <c r="H13" s="77">
        <f t="shared" si="0"/>
        <v>0</v>
      </c>
      <c r="I13" s="77">
        <f t="shared" si="1"/>
        <v>0</v>
      </c>
      <c r="J13" s="77">
        <f t="shared" si="2"/>
        <v>0</v>
      </c>
      <c r="K13" s="77">
        <f t="shared" si="3"/>
        <v>0</v>
      </c>
      <c r="L13" s="77">
        <f t="shared" si="4"/>
        <v>0</v>
      </c>
    </row>
    <row r="14" spans="1:12" ht="24.75" customHeight="1">
      <c r="A14" s="79"/>
      <c r="B14" s="69"/>
      <c r="C14" s="82"/>
      <c r="D14" s="78"/>
      <c r="E14" s="69" t="s">
        <v>226</v>
      </c>
      <c r="F14" s="79"/>
      <c r="G14" s="79"/>
      <c r="H14" s="77">
        <f t="shared" si="0"/>
        <v>0</v>
      </c>
      <c r="I14" s="77">
        <f t="shared" si="1"/>
        <v>0</v>
      </c>
      <c r="J14" s="77">
        <f t="shared" si="2"/>
        <v>0</v>
      </c>
      <c r="K14" s="77">
        <f t="shared" si="3"/>
        <v>0</v>
      </c>
      <c r="L14" s="77">
        <f t="shared" si="4"/>
        <v>0</v>
      </c>
    </row>
    <row r="15" spans="1:12" ht="24.75" customHeight="1">
      <c r="A15" s="73">
        <v>4</v>
      </c>
      <c r="B15" s="113" t="s">
        <v>230</v>
      </c>
      <c r="C15" s="80" t="s">
        <v>6</v>
      </c>
      <c r="D15" s="74" t="s">
        <v>223</v>
      </c>
      <c r="E15" s="67" t="s">
        <v>224</v>
      </c>
      <c r="F15" s="73">
        <v>18</v>
      </c>
      <c r="G15" s="73">
        <v>0.25</v>
      </c>
      <c r="H15" s="77">
        <f t="shared" si="0"/>
        <v>0</v>
      </c>
      <c r="I15" s="77">
        <f t="shared" si="1"/>
        <v>1</v>
      </c>
      <c r="J15" s="77">
        <f t="shared" si="2"/>
        <v>0</v>
      </c>
      <c r="K15" s="77">
        <f t="shared" si="3"/>
        <v>0</v>
      </c>
      <c r="L15" s="77">
        <f t="shared" si="4"/>
        <v>0</v>
      </c>
    </row>
    <row r="16" spans="1:12" ht="24.75" customHeight="1">
      <c r="A16" s="77"/>
      <c r="B16" s="114" t="s">
        <v>231</v>
      </c>
      <c r="C16" s="81"/>
      <c r="D16" s="75"/>
      <c r="E16" s="68" t="s">
        <v>225</v>
      </c>
      <c r="F16" s="77"/>
      <c r="G16" s="77"/>
      <c r="H16" s="77">
        <f t="shared" si="0"/>
        <v>0</v>
      </c>
      <c r="I16" s="77">
        <f t="shared" si="1"/>
        <v>0</v>
      </c>
      <c r="J16" s="77">
        <f t="shared" si="2"/>
        <v>0</v>
      </c>
      <c r="K16" s="77">
        <f t="shared" si="3"/>
        <v>0</v>
      </c>
      <c r="L16" s="77">
        <f t="shared" si="4"/>
        <v>0</v>
      </c>
    </row>
    <row r="17" spans="1:12" ht="24.75" customHeight="1">
      <c r="A17" s="79"/>
      <c r="B17" s="69"/>
      <c r="C17" s="82"/>
      <c r="D17" s="78"/>
      <c r="E17" s="69" t="s">
        <v>226</v>
      </c>
      <c r="F17" s="79"/>
      <c r="G17" s="79"/>
      <c r="H17" s="77">
        <f t="shared" si="0"/>
        <v>0</v>
      </c>
      <c r="I17" s="77">
        <f t="shared" si="1"/>
        <v>0</v>
      </c>
      <c r="J17" s="77">
        <f t="shared" si="2"/>
        <v>0</v>
      </c>
      <c r="K17" s="77">
        <f t="shared" si="3"/>
        <v>0</v>
      </c>
      <c r="L17" s="77">
        <f t="shared" si="4"/>
        <v>0</v>
      </c>
    </row>
    <row r="18" spans="1:12" ht="24.75" customHeight="1">
      <c r="A18" s="73">
        <v>5</v>
      </c>
      <c r="B18" s="113" t="s">
        <v>232</v>
      </c>
      <c r="C18" s="80" t="s">
        <v>150</v>
      </c>
      <c r="D18" s="74" t="s">
        <v>223</v>
      </c>
      <c r="E18" s="67" t="s">
        <v>224</v>
      </c>
      <c r="F18" s="73">
        <v>25</v>
      </c>
      <c r="G18" s="73">
        <v>0.25</v>
      </c>
      <c r="H18" s="77">
        <f t="shared" si="0"/>
        <v>0</v>
      </c>
      <c r="I18" s="77">
        <f t="shared" si="1"/>
        <v>1</v>
      </c>
      <c r="J18" s="77">
        <f t="shared" si="2"/>
        <v>0</v>
      </c>
      <c r="K18" s="77">
        <f t="shared" si="3"/>
        <v>0</v>
      </c>
      <c r="L18" s="77">
        <f t="shared" si="4"/>
        <v>0</v>
      </c>
    </row>
    <row r="19" spans="1:12" ht="24.75" customHeight="1">
      <c r="A19" s="77"/>
      <c r="B19" s="114" t="s">
        <v>233</v>
      </c>
      <c r="C19" s="81"/>
      <c r="D19" s="75"/>
      <c r="E19" s="68" t="s">
        <v>225</v>
      </c>
      <c r="F19" s="77"/>
      <c r="G19" s="77"/>
      <c r="H19" s="77">
        <f t="shared" si="0"/>
        <v>0</v>
      </c>
      <c r="I19" s="77">
        <f t="shared" si="1"/>
        <v>0</v>
      </c>
      <c r="J19" s="77">
        <f t="shared" si="2"/>
        <v>0</v>
      </c>
      <c r="K19" s="77">
        <f t="shared" si="3"/>
        <v>0</v>
      </c>
      <c r="L19" s="77">
        <f t="shared" si="4"/>
        <v>0</v>
      </c>
    </row>
    <row r="20" spans="1:12" ht="24.75" customHeight="1">
      <c r="A20" s="79"/>
      <c r="B20" s="69"/>
      <c r="C20" s="82"/>
      <c r="D20" s="78"/>
      <c r="E20" s="69" t="s">
        <v>226</v>
      </c>
      <c r="F20" s="79"/>
      <c r="G20" s="79"/>
      <c r="H20" s="77">
        <f t="shared" si="0"/>
        <v>0</v>
      </c>
      <c r="I20" s="77">
        <f t="shared" si="1"/>
        <v>0</v>
      </c>
      <c r="J20" s="77">
        <f t="shared" si="2"/>
        <v>0</v>
      </c>
      <c r="K20" s="77">
        <f t="shared" si="3"/>
        <v>0</v>
      </c>
      <c r="L20" s="77">
        <f t="shared" si="4"/>
        <v>0</v>
      </c>
    </row>
    <row r="21" spans="1:12" ht="24.75" customHeight="1">
      <c r="A21" s="73">
        <v>6</v>
      </c>
      <c r="B21" s="113" t="s">
        <v>234</v>
      </c>
      <c r="C21" s="80" t="s">
        <v>238</v>
      </c>
      <c r="D21" s="74" t="s">
        <v>223</v>
      </c>
      <c r="E21" s="67" t="s">
        <v>224</v>
      </c>
      <c r="F21" s="73">
        <v>31</v>
      </c>
      <c r="G21" s="73">
        <v>0.25</v>
      </c>
      <c r="H21" s="77">
        <f t="shared" si="0"/>
        <v>0</v>
      </c>
      <c r="I21" s="77">
        <f t="shared" si="1"/>
        <v>1</v>
      </c>
      <c r="J21" s="77">
        <f t="shared" si="2"/>
        <v>0</v>
      </c>
      <c r="K21" s="77">
        <f t="shared" si="3"/>
        <v>0</v>
      </c>
      <c r="L21" s="77">
        <f t="shared" si="4"/>
        <v>0</v>
      </c>
    </row>
    <row r="22" spans="1:12" ht="24.75" customHeight="1">
      <c r="A22" s="77"/>
      <c r="B22" s="114" t="s">
        <v>235</v>
      </c>
      <c r="C22" s="81"/>
      <c r="D22" s="75"/>
      <c r="E22" s="68" t="s">
        <v>225</v>
      </c>
      <c r="F22" s="77"/>
      <c r="G22" s="77"/>
      <c r="H22" s="77">
        <f t="shared" si="0"/>
        <v>0</v>
      </c>
      <c r="I22" s="77">
        <f t="shared" si="1"/>
        <v>0</v>
      </c>
      <c r="J22" s="77">
        <f t="shared" si="2"/>
        <v>0</v>
      </c>
      <c r="K22" s="77">
        <f t="shared" si="3"/>
        <v>0</v>
      </c>
      <c r="L22" s="77">
        <f t="shared" si="4"/>
        <v>0</v>
      </c>
    </row>
    <row r="23" spans="1:12" ht="24.75" customHeight="1">
      <c r="A23" s="77"/>
      <c r="B23" s="114" t="s">
        <v>236</v>
      </c>
      <c r="C23" s="81"/>
      <c r="D23" s="75"/>
      <c r="E23" s="68" t="s">
        <v>226</v>
      </c>
      <c r="F23" s="77"/>
      <c r="G23" s="77"/>
      <c r="H23" s="77">
        <f t="shared" si="0"/>
        <v>0</v>
      </c>
      <c r="I23" s="77">
        <f t="shared" si="1"/>
        <v>0</v>
      </c>
      <c r="J23" s="77">
        <f t="shared" si="2"/>
        <v>0</v>
      </c>
      <c r="K23" s="77">
        <f t="shared" si="3"/>
        <v>0</v>
      </c>
      <c r="L23" s="77">
        <f t="shared" si="4"/>
        <v>0</v>
      </c>
    </row>
    <row r="24" spans="1:12" ht="24.75" customHeight="1">
      <c r="A24" s="79"/>
      <c r="B24" s="115" t="s">
        <v>237</v>
      </c>
      <c r="C24" s="82"/>
      <c r="D24" s="78"/>
      <c r="E24" s="69"/>
      <c r="F24" s="79"/>
      <c r="G24" s="79"/>
      <c r="H24" s="77">
        <f t="shared" si="0"/>
        <v>0</v>
      </c>
      <c r="I24" s="77">
        <f t="shared" si="1"/>
        <v>0</v>
      </c>
      <c r="J24" s="77">
        <f t="shared" si="2"/>
        <v>0</v>
      </c>
      <c r="K24" s="77">
        <f t="shared" si="3"/>
        <v>0</v>
      </c>
      <c r="L24" s="77">
        <f t="shared" si="4"/>
        <v>0</v>
      </c>
    </row>
    <row r="25" spans="1:12" ht="24.75" customHeight="1">
      <c r="A25" s="77">
        <v>7</v>
      </c>
      <c r="B25" s="114" t="s">
        <v>264</v>
      </c>
      <c r="C25" s="81" t="s">
        <v>238</v>
      </c>
      <c r="D25" s="75" t="s">
        <v>266</v>
      </c>
      <c r="E25" s="68" t="s">
        <v>267</v>
      </c>
      <c r="F25" s="77">
        <v>87</v>
      </c>
      <c r="G25" s="77">
        <v>0.25</v>
      </c>
      <c r="H25" s="77"/>
      <c r="I25" s="77"/>
      <c r="J25" s="77"/>
      <c r="K25" s="77"/>
      <c r="L25" s="77"/>
    </row>
    <row r="26" spans="1:12" ht="24.75" customHeight="1">
      <c r="A26" s="77"/>
      <c r="B26" s="114" t="s">
        <v>265</v>
      </c>
      <c r="C26" s="81"/>
      <c r="D26" s="75"/>
      <c r="E26" s="68" t="s">
        <v>268</v>
      </c>
      <c r="F26" s="77"/>
      <c r="G26" s="77"/>
      <c r="H26" s="77"/>
      <c r="I26" s="77"/>
      <c r="J26" s="77"/>
      <c r="K26" s="77"/>
      <c r="L26" s="77"/>
    </row>
    <row r="27" spans="1:12" ht="24.75" customHeight="1">
      <c r="A27" s="79"/>
      <c r="B27" s="115"/>
      <c r="C27" s="82"/>
      <c r="D27" s="78"/>
      <c r="E27" s="69" t="s">
        <v>269</v>
      </c>
      <c r="F27" s="79"/>
      <c r="G27" s="79"/>
      <c r="H27" s="77"/>
      <c r="I27" s="77"/>
      <c r="J27" s="77"/>
      <c r="K27" s="77"/>
      <c r="L27" s="77"/>
    </row>
    <row r="28" spans="1:12" ht="24.75" customHeight="1">
      <c r="A28" s="77">
        <v>8</v>
      </c>
      <c r="B28" s="114" t="s">
        <v>102</v>
      </c>
      <c r="C28" s="81" t="s">
        <v>270</v>
      </c>
      <c r="D28" s="75" t="s">
        <v>271</v>
      </c>
      <c r="E28" s="68" t="s">
        <v>272</v>
      </c>
      <c r="F28" s="77">
        <v>239</v>
      </c>
      <c r="G28" s="77">
        <v>0.25</v>
      </c>
      <c r="H28" s="77"/>
      <c r="I28" s="77"/>
      <c r="J28" s="77"/>
      <c r="K28" s="77"/>
      <c r="L28" s="77"/>
    </row>
    <row r="29" spans="1:12" ht="24.75" customHeight="1">
      <c r="A29" s="77"/>
      <c r="B29" s="114"/>
      <c r="C29" s="81"/>
      <c r="D29" s="75"/>
      <c r="E29" s="68" t="s">
        <v>273</v>
      </c>
      <c r="F29" s="77" t="s">
        <v>276</v>
      </c>
      <c r="G29" s="77"/>
      <c r="H29" s="77"/>
      <c r="I29" s="77"/>
      <c r="J29" s="77"/>
      <c r="K29" s="77"/>
      <c r="L29" s="77"/>
    </row>
    <row r="30" spans="1:12" ht="24.75" customHeight="1">
      <c r="A30" s="77"/>
      <c r="B30" s="114"/>
      <c r="C30" s="81"/>
      <c r="D30" s="75"/>
      <c r="E30" s="68" t="s">
        <v>275</v>
      </c>
      <c r="F30" s="77">
        <v>244</v>
      </c>
      <c r="G30" s="77"/>
      <c r="H30" s="77"/>
      <c r="I30" s="77"/>
      <c r="J30" s="77"/>
      <c r="K30" s="77"/>
      <c r="L30" s="77"/>
    </row>
    <row r="31" spans="1:12" ht="24.75" customHeight="1">
      <c r="A31" s="79"/>
      <c r="B31" s="115"/>
      <c r="C31" s="82"/>
      <c r="D31" s="78"/>
      <c r="E31" s="69" t="s">
        <v>274</v>
      </c>
      <c r="F31" s="79"/>
      <c r="G31" s="79"/>
      <c r="H31" s="77"/>
      <c r="I31" s="77"/>
      <c r="J31" s="77"/>
      <c r="K31" s="77"/>
      <c r="L31" s="77"/>
    </row>
    <row r="32" spans="1:12" ht="24.75" customHeight="1">
      <c r="A32" s="174"/>
      <c r="B32" s="175" t="s">
        <v>282</v>
      </c>
      <c r="C32" s="176"/>
      <c r="D32" s="177"/>
      <c r="E32" s="175"/>
      <c r="F32" s="174"/>
      <c r="G32" s="174"/>
      <c r="H32" s="77">
        <f>IF(G32=0.125,1,0)</f>
        <v>0</v>
      </c>
      <c r="I32" s="77">
        <f>IF(G32=0.25,1,0)</f>
        <v>0</v>
      </c>
      <c r="J32" s="77">
        <f>IF(G32=0.5,1,0)</f>
        <v>0</v>
      </c>
      <c r="K32" s="77">
        <f>IF(G32=0.75,1,0)</f>
        <v>0</v>
      </c>
      <c r="L32" s="77">
        <f>IF(G32=1,1,0)</f>
        <v>0</v>
      </c>
    </row>
    <row r="33" spans="1:12" ht="24.75" customHeight="1">
      <c r="A33" s="73">
        <v>1</v>
      </c>
      <c r="B33" s="180" t="s">
        <v>283</v>
      </c>
      <c r="C33" s="80" t="s">
        <v>285</v>
      </c>
      <c r="D33" s="182">
        <v>2011</v>
      </c>
      <c r="E33" s="67" t="s">
        <v>286</v>
      </c>
      <c r="F33" s="73">
        <v>36</v>
      </c>
      <c r="G33" s="73">
        <v>0.25</v>
      </c>
      <c r="H33" s="77">
        <f>IF(G33=0.125,1,0)</f>
        <v>0</v>
      </c>
      <c r="I33" s="77">
        <f>IF(G33=0.25,1,0)</f>
        <v>1</v>
      </c>
      <c r="J33" s="77">
        <f>IF(G33=0.5,1,0)</f>
        <v>0</v>
      </c>
      <c r="K33" s="77">
        <f>IF(G33=0.75,1,0)</f>
        <v>0</v>
      </c>
      <c r="L33" s="77">
        <f>IF(G33=1,1,0)</f>
        <v>0</v>
      </c>
    </row>
    <row r="34" spans="1:12" ht="24.75" customHeight="1">
      <c r="A34" s="79"/>
      <c r="B34" s="181" t="s">
        <v>284</v>
      </c>
      <c r="C34" s="82"/>
      <c r="D34" s="78"/>
      <c r="E34" s="69"/>
      <c r="F34" s="79"/>
      <c r="G34" s="79"/>
      <c r="H34" s="77">
        <f>IF(G34=0.125,1,0)</f>
        <v>0</v>
      </c>
      <c r="I34" s="77">
        <f>IF(G34=0.25,1,0)</f>
        <v>0</v>
      </c>
      <c r="J34" s="77">
        <f>IF(G34=0.5,1,0)</f>
        <v>0</v>
      </c>
      <c r="K34" s="77">
        <f>IF(G34=0.75,1,0)</f>
        <v>0</v>
      </c>
      <c r="L34" s="77">
        <f>IF(G34=1,1,0)</f>
        <v>0</v>
      </c>
    </row>
    <row r="35" spans="1:12" ht="24.75" customHeight="1" thickBot="1">
      <c r="A35" s="79">
        <v>2</v>
      </c>
      <c r="B35" s="181" t="s">
        <v>287</v>
      </c>
      <c r="C35" s="82" t="s">
        <v>288</v>
      </c>
      <c r="D35" s="184">
        <v>2011</v>
      </c>
      <c r="E35" s="67" t="s">
        <v>286</v>
      </c>
      <c r="F35" s="79">
        <v>71</v>
      </c>
      <c r="G35" s="79">
        <v>0.25</v>
      </c>
      <c r="H35" s="77">
        <f>IF(G35=0.125,1,0)</f>
        <v>0</v>
      </c>
      <c r="I35" s="77">
        <f>IF(G35=0.25,1,0)</f>
        <v>1</v>
      </c>
      <c r="J35" s="77">
        <f>IF(G35=0.5,1,0)</f>
        <v>0</v>
      </c>
      <c r="K35" s="77">
        <f>IF(G35=0.75,1,0)</f>
        <v>0</v>
      </c>
      <c r="L35" s="77">
        <f>IF(G35=1,1,0)</f>
        <v>0</v>
      </c>
    </row>
    <row r="36" spans="1:12" ht="24.75" customHeight="1" thickBot="1">
      <c r="A36" s="178"/>
      <c r="B36" s="178" t="s">
        <v>19</v>
      </c>
      <c r="C36" s="178">
        <f>COUNT(A6:A35)</f>
        <v>10</v>
      </c>
      <c r="D36" s="179" t="s">
        <v>20</v>
      </c>
      <c r="E36" s="203" t="s">
        <v>239</v>
      </c>
      <c r="F36" s="204"/>
      <c r="G36" s="178">
        <f aca="true" t="shared" si="5" ref="G36:L36">SUM(G6:G35)</f>
        <v>2.5</v>
      </c>
      <c r="H36" s="84">
        <f t="shared" si="5"/>
        <v>0</v>
      </c>
      <c r="I36" s="47">
        <f t="shared" si="5"/>
        <v>8</v>
      </c>
      <c r="J36" s="47">
        <f t="shared" si="5"/>
        <v>0</v>
      </c>
      <c r="K36" s="47">
        <f t="shared" si="5"/>
        <v>0</v>
      </c>
      <c r="L36" s="47">
        <f t="shared" si="5"/>
        <v>0</v>
      </c>
    </row>
    <row r="37" ht="24.75" customHeight="1" thickTop="1"/>
    <row r="39" ht="24.75" customHeight="1">
      <c r="E39" s="70"/>
    </row>
  </sheetData>
  <sheetProtection/>
  <mergeCells count="11">
    <mergeCell ref="E36:F36"/>
    <mergeCell ref="A4:A5"/>
    <mergeCell ref="B4:B5"/>
    <mergeCell ref="C4:C5"/>
    <mergeCell ref="D4:D5"/>
    <mergeCell ref="E4:E5"/>
    <mergeCell ref="F4:F5"/>
    <mergeCell ref="H4:L4"/>
    <mergeCell ref="A2:G2"/>
    <mergeCell ref="G4:G5"/>
    <mergeCell ref="A1:H1"/>
  </mergeCells>
  <hyperlinks>
    <hyperlink ref="B6:B8" r:id="rId1" display="การบริหารจัดการน้ำเพื่อผลกระทบการขาด"/>
    <hyperlink ref="B9:B11" r:id="rId2" display="การศึกษาความสัมพันธ์ระหว่างปริมาณน้ำในเขื่อน"/>
    <hyperlink ref="B12:B13" r:id="rId3" display="การสร้างสื่อการเรียนการสอน ชุดแสดงองค์ประกอบ"/>
    <hyperlink ref="B15:B16" r:id="rId4" display="การออกแบบและสร้างเงื่อนไขควบคุม PID สำหรับ"/>
    <hyperlink ref="B18:B19" r:id="rId5" display="การออกแบบและพัฒนาเครื่องดูดน้ำลายแบบ"/>
    <hyperlink ref="B21:B24" r:id="rId6" display="พฤติกรรมการเรียนรู้ของนักศึกษาสาขาวิชา"/>
    <hyperlink ref="B25:B26" r:id="rId7" display="ส่วนผสมเนื้อดินในการเตรียมใส้กรองเซรามิก"/>
    <hyperlink ref="B28" r:id="rId8" display="เครื่องวัดระดับซีเมนต์ในไซโล"/>
    <hyperlink ref="B33:B34" r:id="rId9" display="ถ้วยเซรามิกส์ ชื่อ ชุดลายเส้นตามจินตนาการ"/>
    <hyperlink ref="B35" r:id="rId10" display="ชุดโต๊ะอาหาร / Dinner Set"/>
  </hyperlinks>
  <printOptions/>
  <pageMargins left="1.04" right="0.1968503937007874" top="0.5118110236220472" bottom="0.4330708661417323" header="0.35433070866141736" footer="0.2755905511811024"/>
  <pageSetup horizontalDpi="600" verticalDpi="600" orientation="landscape" paperSize="9" scale="95" r:id="rId1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7" sqref="E7"/>
    </sheetView>
  </sheetViews>
  <sheetFormatPr defaultColWidth="9.140625" defaultRowHeight="24.75" customHeight="1"/>
  <cols>
    <col min="1" max="1" width="6.8515625" style="4" customWidth="1"/>
    <col min="2" max="2" width="42.140625" style="1" customWidth="1"/>
    <col min="3" max="3" width="22.57421875" style="1" customWidth="1"/>
    <col min="4" max="4" width="16.28125" style="14" customWidth="1"/>
    <col min="5" max="5" width="45.7109375" style="1" customWidth="1"/>
    <col min="6" max="16384" width="9.140625" style="1" customWidth="1"/>
  </cols>
  <sheetData>
    <row r="1" spans="1:5" s="5" customFormat="1" ht="24.75" customHeight="1">
      <c r="A1" s="192" t="s">
        <v>174</v>
      </c>
      <c r="B1" s="192"/>
      <c r="C1" s="192"/>
      <c r="D1" s="192"/>
      <c r="E1" s="192"/>
    </row>
    <row r="2" ht="10.5" customHeight="1"/>
    <row r="3" spans="1:5" ht="24.75" customHeight="1">
      <c r="A3" s="2" t="s">
        <v>0</v>
      </c>
      <c r="B3" s="2" t="s">
        <v>5</v>
      </c>
      <c r="C3" s="2" t="s">
        <v>3</v>
      </c>
      <c r="D3" s="15" t="s">
        <v>4</v>
      </c>
      <c r="E3" s="2" t="s">
        <v>245</v>
      </c>
    </row>
    <row r="4" spans="1:5" ht="24.75" customHeight="1">
      <c r="A4" s="44">
        <v>1</v>
      </c>
      <c r="B4" s="44"/>
      <c r="C4" s="44"/>
      <c r="D4" s="87"/>
      <c r="E4" s="2"/>
    </row>
    <row r="5" spans="1:5" ht="24.75" customHeight="1">
      <c r="A5" s="44"/>
      <c r="B5" s="44"/>
      <c r="C5" s="44"/>
      <c r="D5" s="87"/>
      <c r="E5" s="2"/>
    </row>
    <row r="6" spans="1:5" ht="24.75" customHeight="1">
      <c r="A6" s="44"/>
      <c r="B6" s="44"/>
      <c r="C6" s="44"/>
      <c r="D6" s="87"/>
      <c r="E6" s="2"/>
    </row>
    <row r="7" spans="1:5" ht="24.75" customHeight="1">
      <c r="A7" s="44"/>
      <c r="B7" s="44"/>
      <c r="C7" s="44"/>
      <c r="D7" s="87"/>
      <c r="E7" s="2"/>
    </row>
    <row r="8" spans="1:5" ht="24.75" customHeight="1">
      <c r="A8" s="44"/>
      <c r="B8" s="44"/>
      <c r="C8" s="44"/>
      <c r="D8" s="87"/>
      <c r="E8" s="2"/>
    </row>
    <row r="9" spans="1:5" ht="24.75" customHeight="1">
      <c r="A9" s="44"/>
      <c r="B9" s="44"/>
      <c r="C9" s="44"/>
      <c r="D9" s="87"/>
      <c r="E9" s="2"/>
    </row>
    <row r="10" spans="1:5" ht="24.75" customHeight="1">
      <c r="A10" s="44"/>
      <c r="B10" s="44"/>
      <c r="C10" s="44"/>
      <c r="D10" s="87"/>
      <c r="E10" s="2"/>
    </row>
    <row r="11" spans="1:5" ht="24.75" customHeight="1">
      <c r="A11" s="44"/>
      <c r="B11" s="44"/>
      <c r="C11" s="44"/>
      <c r="D11" s="87"/>
      <c r="E11" s="2"/>
    </row>
    <row r="12" spans="1:5" ht="24.75" customHeight="1">
      <c r="A12" s="44"/>
      <c r="B12" s="44"/>
      <c r="C12" s="44"/>
      <c r="D12" s="87"/>
      <c r="E12" s="2"/>
    </row>
    <row r="13" spans="1:5" ht="24.75" customHeight="1">
      <c r="A13" s="44"/>
      <c r="B13" s="44"/>
      <c r="C13" s="44"/>
      <c r="D13" s="87"/>
      <c r="E13" s="2"/>
    </row>
    <row r="14" spans="1:5" ht="24.75" customHeight="1">
      <c r="A14" s="44"/>
      <c r="B14" s="44"/>
      <c r="C14" s="44"/>
      <c r="D14" s="87"/>
      <c r="E14" s="2"/>
    </row>
    <row r="15" spans="1:5" ht="24.75" customHeight="1">
      <c r="A15" s="44"/>
      <c r="B15" s="44"/>
      <c r="C15" s="44"/>
      <c r="D15" s="87"/>
      <c r="E15" s="2"/>
    </row>
    <row r="16" spans="1:5" ht="24.75" customHeight="1">
      <c r="A16" s="44"/>
      <c r="B16" s="44"/>
      <c r="C16" s="44"/>
      <c r="D16" s="87"/>
      <c r="E16" s="2"/>
    </row>
    <row r="17" spans="1:5" ht="24.75" customHeight="1">
      <c r="A17" s="44"/>
      <c r="B17" s="44"/>
      <c r="C17" s="44"/>
      <c r="D17" s="87"/>
      <c r="E17" s="2"/>
    </row>
    <row r="18" spans="1:5" ht="24.75" customHeight="1">
      <c r="A18" s="44"/>
      <c r="B18" s="44"/>
      <c r="C18" s="44"/>
      <c r="D18" s="87"/>
      <c r="E18" s="2"/>
    </row>
    <row r="19" spans="1:5" ht="24.75" customHeight="1">
      <c r="A19" s="44"/>
      <c r="B19" s="44"/>
      <c r="C19" s="44"/>
      <c r="D19" s="87"/>
      <c r="E19" s="2"/>
    </row>
    <row r="20" spans="1:5" ht="24.75" customHeight="1">
      <c r="A20" s="44"/>
      <c r="B20" s="44"/>
      <c r="C20" s="44"/>
      <c r="D20" s="87"/>
      <c r="E20" s="2"/>
    </row>
    <row r="21" spans="1:5" ht="24.75" customHeight="1">
      <c r="A21" s="44"/>
      <c r="B21" s="44"/>
      <c r="C21" s="44"/>
      <c r="D21" s="87"/>
      <c r="E21" s="2"/>
    </row>
    <row r="22" spans="1:5" ht="24.75" customHeight="1">
      <c r="A22" s="44"/>
      <c r="B22" s="44"/>
      <c r="C22" s="44"/>
      <c r="D22" s="87"/>
      <c r="E22" s="2"/>
    </row>
    <row r="23" spans="1:5" ht="24.75" customHeight="1">
      <c r="A23" s="44"/>
      <c r="B23" s="44"/>
      <c r="C23" s="44"/>
      <c r="D23" s="87"/>
      <c r="E23" s="2"/>
    </row>
    <row r="24" spans="1:5" ht="24.75" customHeight="1">
      <c r="A24" s="44"/>
      <c r="B24" s="44"/>
      <c r="C24" s="44"/>
      <c r="D24" s="87"/>
      <c r="E24" s="2"/>
    </row>
    <row r="25" spans="1:5" ht="24.75" customHeight="1">
      <c r="A25" s="44"/>
      <c r="B25" s="44"/>
      <c r="C25" s="44"/>
      <c r="D25" s="87"/>
      <c r="E25" s="2"/>
    </row>
    <row r="26" spans="1:5" ht="24.75" customHeight="1">
      <c r="A26" s="44"/>
      <c r="B26" s="44"/>
      <c r="C26" s="44"/>
      <c r="D26" s="87"/>
      <c r="E26" s="2"/>
    </row>
    <row r="27" spans="1:5" ht="24.75" customHeight="1">
      <c r="A27" s="44"/>
      <c r="B27" s="44"/>
      <c r="C27" s="44"/>
      <c r="D27" s="87"/>
      <c r="E27" s="2"/>
    </row>
    <row r="28" spans="1:5" ht="24.75" customHeight="1">
      <c r="A28" s="7"/>
      <c r="B28" s="8"/>
      <c r="C28" s="8"/>
      <c r="D28" s="13"/>
      <c r="E28" s="3"/>
    </row>
    <row r="29" spans="1:5" ht="24.75" customHeight="1">
      <c r="A29" s="6"/>
      <c r="B29" s="3"/>
      <c r="C29" s="3"/>
      <c r="D29" s="16"/>
      <c r="E29" s="3"/>
    </row>
    <row r="30" spans="1:5" ht="24.75" customHeight="1">
      <c r="A30" s="6"/>
      <c r="B30" s="3"/>
      <c r="C30" s="3"/>
      <c r="D30" s="16"/>
      <c r="E30" s="3"/>
    </row>
    <row r="31" spans="1:5" ht="24.75" customHeight="1">
      <c r="A31" s="6"/>
      <c r="B31" s="3"/>
      <c r="C31" s="3"/>
      <c r="D31" s="86"/>
      <c r="E31" s="3"/>
    </row>
    <row r="32" spans="1:5" ht="24.75" customHeight="1">
      <c r="A32" s="6"/>
      <c r="B32" s="3"/>
      <c r="C32" s="3"/>
      <c r="D32" s="16"/>
      <c r="E32" s="3"/>
    </row>
    <row r="33" spans="1:5" ht="24.75" customHeight="1">
      <c r="A33" s="6"/>
      <c r="B33" s="3"/>
      <c r="C33" s="3"/>
      <c r="D33" s="16"/>
      <c r="E33" s="3"/>
    </row>
    <row r="34" spans="1:5" ht="24.75" customHeight="1">
      <c r="A34" s="6"/>
      <c r="B34" s="3"/>
      <c r="C34" s="3"/>
      <c r="D34" s="86"/>
      <c r="E34" s="3"/>
    </row>
    <row r="35" spans="1:5" ht="24.75" customHeight="1">
      <c r="A35" s="6"/>
      <c r="B35" s="3"/>
      <c r="C35" s="3"/>
      <c r="D35" s="16"/>
      <c r="E35" s="3"/>
    </row>
    <row r="36" spans="1:5" ht="24.75" customHeight="1">
      <c r="A36" s="11"/>
      <c r="B36" s="12"/>
      <c r="C36" s="12"/>
      <c r="D36" s="18"/>
      <c r="E36" s="3"/>
    </row>
    <row r="37" spans="1:4" ht="24.75" customHeight="1">
      <c r="A37" s="32"/>
      <c r="B37" s="33"/>
      <c r="C37" s="33"/>
      <c r="D37" s="34"/>
    </row>
    <row r="38" spans="2:4" ht="24.75" customHeight="1">
      <c r="B38" s="27" t="s">
        <v>19</v>
      </c>
      <c r="C38" s="30">
        <f>COUNT(A4:A36)</f>
        <v>1</v>
      </c>
      <c r="D38" s="29" t="s">
        <v>20</v>
      </c>
    </row>
  </sheetData>
  <sheetProtection/>
  <mergeCells count="1">
    <mergeCell ref="A1:E1"/>
  </mergeCells>
  <printOptions/>
  <pageMargins left="0.35433070866141736" right="0.1968503937007874" top="0.7086614173228347" bottom="0.4330708661417323" header="0.5118110236220472" footer="0.275590551181102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2012-04-12T06:08:24Z</cp:lastPrinted>
  <dcterms:created xsi:type="dcterms:W3CDTF">2010-12-16T04:06:10Z</dcterms:created>
  <dcterms:modified xsi:type="dcterms:W3CDTF">2012-06-16T06:35:16Z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